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13_ncr:1_{C8109407-838F-4AF7-93DD-0880458BAF8E}" xr6:coauthVersionLast="46" xr6:coauthVersionMax="46" xr10:uidLastSave="{00000000-0000-0000-0000-000000000000}"/>
  <workbookProtection workbookAlgorithmName="SHA-512" workbookHashValue="e2jnUhgxwkfMJS3xd3LeuJLf0r6atCbrPvyNFD4Ec2pWfB7qAD+zLzKxlccgRQ+de3EV3tdIPBF7iCLvNkIpkg==" workbookSaltValue="j7IY9OQIY3+yFvvkKWvFqA==" workbookSpinCount="100000" lockStructure="1"/>
  <bookViews>
    <workbookView xWindow="-120" yWindow="-120" windowWidth="29040" windowHeight="15840" activeTab="5" xr2:uid="{97F53D2A-BC8E-43B7-BF6B-8F95118801B5}"/>
  </bookViews>
  <sheets>
    <sheet name="Ukupan pojedinačni poredak" sheetId="7" r:id="rId1"/>
    <sheet name="Ukupan ekipni poredak" sheetId="10" r:id="rId2"/>
    <sheet name="Peti razredi" sheetId="1" r:id="rId3"/>
    <sheet name="Šesti razredi" sheetId="2" r:id="rId4"/>
    <sheet name="Sedmi razredi" sheetId="3" r:id="rId5"/>
    <sheet name="Osmi razredi" sheetId="4" r:id="rId6"/>
  </sheets>
  <definedNames>
    <definedName name="_xlnm._FilterDatabase" localSheetId="1" hidden="1">'Ukupan ekipni poredak'!$A$1:$H$16</definedName>
    <definedName name="_xlnm._FilterDatabase" localSheetId="0" hidden="1">'Ukupan pojedinačni poredak'!$A$1:$S$97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0" l="1"/>
  <c r="F16" i="10"/>
  <c r="AH6" i="3"/>
  <c r="AH7" i="3"/>
  <c r="AH8" i="3"/>
  <c r="AH9" i="3"/>
  <c r="AH10" i="3"/>
  <c r="AE6" i="3"/>
  <c r="AE7" i="3"/>
  <c r="AE8" i="3"/>
  <c r="AE9" i="3"/>
  <c r="AE10" i="3"/>
  <c r="AB6" i="3"/>
  <c r="AB7" i="3"/>
  <c r="AB8" i="3"/>
  <c r="AB9" i="3"/>
  <c r="AB10" i="3"/>
  <c r="AE17" i="3"/>
  <c r="H2" i="10"/>
  <c r="F10" i="10"/>
  <c r="F11" i="10"/>
  <c r="F12" i="10"/>
  <c r="F14" i="10"/>
  <c r="F15" i="10"/>
  <c r="F2" i="10"/>
  <c r="D2" i="10"/>
  <c r="D13" i="10"/>
  <c r="F13" i="10" s="1"/>
  <c r="D7" i="10"/>
  <c r="F7" i="10" s="1"/>
  <c r="D5" i="10"/>
  <c r="D8" i="10"/>
  <c r="F8" i="10" s="1"/>
  <c r="D6" i="10"/>
  <c r="H6" i="10" s="1"/>
  <c r="D4" i="10"/>
  <c r="F4" i="10" s="1"/>
  <c r="D3" i="10"/>
  <c r="F3" i="10" s="1"/>
  <c r="D16" i="10"/>
  <c r="D15" i="10"/>
  <c r="D14" i="10"/>
  <c r="D12" i="10"/>
  <c r="D11" i="10"/>
  <c r="D10" i="10"/>
  <c r="D9" i="10"/>
  <c r="F9" i="10" s="1"/>
  <c r="G8" i="10"/>
  <c r="H8" i="10" s="1"/>
  <c r="G6" i="10"/>
  <c r="G11" i="10"/>
  <c r="H11" i="10" s="1"/>
  <c r="G16" i="10"/>
  <c r="H16" i="10" s="1"/>
  <c r="G14" i="10"/>
  <c r="H14" i="10" s="1"/>
  <c r="G13" i="10"/>
  <c r="G7" i="10"/>
  <c r="H7" i="10" s="1"/>
  <c r="G3" i="10"/>
  <c r="G5" i="10"/>
  <c r="G9" i="10"/>
  <c r="G12" i="10"/>
  <c r="H12" i="10" s="1"/>
  <c r="G4" i="10"/>
  <c r="H4" i="10" s="1"/>
  <c r="G10" i="10"/>
  <c r="H10" i="10" s="1"/>
  <c r="G15" i="10"/>
  <c r="H15" i="10" s="1"/>
  <c r="G2" i="10"/>
  <c r="AE20" i="4"/>
  <c r="AB20" i="4"/>
  <c r="AH20" i="4" s="1"/>
  <c r="H5" i="10" l="1"/>
  <c r="H3" i="10"/>
  <c r="H9" i="10"/>
  <c r="H13" i="10"/>
  <c r="F6" i="10"/>
  <c r="AE34" i="3"/>
  <c r="AE35" i="3"/>
  <c r="AE36" i="3"/>
  <c r="AE37" i="3"/>
  <c r="AE38" i="3"/>
  <c r="AE39" i="3"/>
  <c r="AE40" i="3"/>
  <c r="AE41" i="3"/>
  <c r="AB34" i="3"/>
  <c r="AH34" i="3" s="1"/>
  <c r="AB35" i="3"/>
  <c r="AH35" i="3" s="1"/>
  <c r="AB36" i="3"/>
  <c r="AH36" i="3" s="1"/>
  <c r="AB37" i="3"/>
  <c r="AH37" i="3" s="1"/>
  <c r="AB38" i="3"/>
  <c r="AH38" i="3" s="1"/>
  <c r="AB39" i="3"/>
  <c r="AH39" i="3" s="1"/>
  <c r="AB40" i="3"/>
  <c r="AH40" i="3" s="1"/>
  <c r="AB41" i="3"/>
  <c r="AH41" i="3" s="1"/>
  <c r="AE23" i="1"/>
  <c r="AE24" i="1"/>
  <c r="AE25" i="1"/>
  <c r="AE26" i="1"/>
  <c r="AE27" i="1"/>
  <c r="AE28" i="1"/>
  <c r="AE29" i="1"/>
  <c r="AE30" i="1"/>
  <c r="AE31" i="1"/>
  <c r="AB23" i="1"/>
  <c r="AH23" i="1" s="1"/>
  <c r="AB24" i="1"/>
  <c r="AH24" i="1" s="1"/>
  <c r="AB25" i="1"/>
  <c r="AH25" i="1" s="1"/>
  <c r="AB26" i="1"/>
  <c r="AH26" i="1" s="1"/>
  <c r="AB27" i="1"/>
  <c r="AH27" i="1" s="1"/>
  <c r="AB28" i="1"/>
  <c r="AH28" i="1" s="1"/>
  <c r="AB29" i="1"/>
  <c r="AH29" i="1" s="1"/>
  <c r="AB30" i="1"/>
  <c r="AH30" i="1" s="1"/>
  <c r="AB31" i="1"/>
  <c r="AH31" i="1" s="1"/>
  <c r="AH6" i="1"/>
  <c r="AB7" i="1"/>
  <c r="AH7" i="1" s="1"/>
  <c r="AB8" i="1"/>
  <c r="AH8" i="1" s="1"/>
  <c r="AB9" i="1"/>
  <c r="AH9" i="1" s="1"/>
  <c r="AB10" i="1"/>
  <c r="AH10" i="1" s="1"/>
  <c r="AB11" i="1"/>
  <c r="AH11" i="1" s="1"/>
  <c r="AB12" i="1"/>
  <c r="AH12" i="1" s="1"/>
  <c r="AB13" i="1"/>
  <c r="AH13" i="1" s="1"/>
  <c r="AB14" i="1"/>
  <c r="AH14" i="1" s="1"/>
  <c r="AB15" i="1"/>
  <c r="AH15" i="1" s="1"/>
  <c r="AB16" i="1"/>
  <c r="AH16" i="1" s="1"/>
  <c r="AB17" i="1"/>
  <c r="AH17" i="1" s="1"/>
  <c r="AB18" i="1"/>
  <c r="AH18" i="1" s="1"/>
  <c r="AE7" i="1"/>
  <c r="AE8" i="1"/>
  <c r="AE9" i="1"/>
  <c r="AE10" i="1"/>
  <c r="AE11" i="1"/>
  <c r="AE12" i="1"/>
  <c r="AE13" i="1"/>
  <c r="AE14" i="1"/>
  <c r="AE15" i="1"/>
  <c r="AE16" i="1"/>
  <c r="AE17" i="1"/>
  <c r="AE18" i="1"/>
  <c r="AE53" i="1"/>
  <c r="AE52" i="1"/>
  <c r="AE48" i="1"/>
  <c r="AE47" i="1"/>
  <c r="AE46" i="1"/>
  <c r="AE45" i="1"/>
  <c r="AE41" i="1"/>
  <c r="AE40" i="1"/>
  <c r="AE39" i="1"/>
  <c r="AE37" i="1"/>
  <c r="AE36" i="1"/>
  <c r="AE35" i="1"/>
  <c r="AE22" i="1"/>
  <c r="AE5" i="1"/>
  <c r="AE7" i="2"/>
  <c r="AE6" i="2"/>
  <c r="AE5" i="2"/>
  <c r="AB5" i="3"/>
  <c r="AH5" i="3" s="1"/>
  <c r="AE52" i="3"/>
  <c r="AE51" i="3"/>
  <c r="AE50" i="3"/>
  <c r="AE49" i="3"/>
  <c r="AE48" i="3"/>
  <c r="AE47" i="3"/>
  <c r="AE46" i="3"/>
  <c r="AE45" i="3"/>
  <c r="AE33" i="3"/>
  <c r="AE29" i="3"/>
  <c r="AE28" i="3"/>
  <c r="AE27" i="3"/>
  <c r="AE26" i="3"/>
  <c r="AE25" i="3"/>
  <c r="AE24" i="3"/>
  <c r="AE23" i="3"/>
  <c r="AE22" i="3"/>
  <c r="AE18" i="3"/>
  <c r="AE16" i="3"/>
  <c r="AE15" i="3"/>
  <c r="AE14" i="3"/>
  <c r="AE5" i="3"/>
  <c r="AH17" i="4"/>
  <c r="AH35" i="4"/>
  <c r="AH28" i="4"/>
  <c r="AH13" i="4"/>
  <c r="AE35" i="4"/>
  <c r="AE36" i="4"/>
  <c r="AE34" i="4"/>
  <c r="AE28" i="4"/>
  <c r="AE29" i="4"/>
  <c r="AE30" i="4"/>
  <c r="AE27" i="4"/>
  <c r="AE6" i="4"/>
  <c r="AE7" i="4"/>
  <c r="AE8" i="4"/>
  <c r="AE9" i="4"/>
  <c r="AE5" i="4"/>
  <c r="AE14" i="4"/>
  <c r="AE15" i="4"/>
  <c r="AE16" i="4"/>
  <c r="AE17" i="4"/>
  <c r="AE18" i="4"/>
  <c r="AE19" i="4"/>
  <c r="AE13" i="4"/>
  <c r="AB36" i="4"/>
  <c r="AH36" i="4" s="1"/>
  <c r="AB35" i="4"/>
  <c r="AB34" i="4"/>
  <c r="AK34" i="4" s="1"/>
  <c r="AB30" i="4"/>
  <c r="AH30" i="4" s="1"/>
  <c r="AB29" i="4"/>
  <c r="AH29" i="4" s="1"/>
  <c r="AB28" i="4"/>
  <c r="AB27" i="4"/>
  <c r="AK27" i="4" s="1"/>
  <c r="AB19" i="4"/>
  <c r="AH19" i="4" s="1"/>
  <c r="AB18" i="4"/>
  <c r="AH18" i="4" s="1"/>
  <c r="AB17" i="4"/>
  <c r="AB16" i="4"/>
  <c r="AH16" i="4" s="1"/>
  <c r="AB15" i="4"/>
  <c r="AB14" i="4"/>
  <c r="AH14" i="4" s="1"/>
  <c r="AB13" i="4"/>
  <c r="AB9" i="4"/>
  <c r="AH9" i="4" s="1"/>
  <c r="AB8" i="4"/>
  <c r="AH8" i="4" s="1"/>
  <c r="AB7" i="4"/>
  <c r="AH7" i="4" s="1"/>
  <c r="AB6" i="4"/>
  <c r="AH6" i="4" s="1"/>
  <c r="AB5" i="4"/>
  <c r="AH5" i="4" s="1"/>
  <c r="AB52" i="3"/>
  <c r="AH52" i="3" s="1"/>
  <c r="AB51" i="3"/>
  <c r="AH51" i="3" s="1"/>
  <c r="AB50" i="3"/>
  <c r="AH50" i="3" s="1"/>
  <c r="AB49" i="3"/>
  <c r="AH49" i="3" s="1"/>
  <c r="AB48" i="3"/>
  <c r="AH48" i="3" s="1"/>
  <c r="AB47" i="3"/>
  <c r="AH47" i="3" s="1"/>
  <c r="AB46" i="3"/>
  <c r="AH46" i="3" s="1"/>
  <c r="AB45" i="3"/>
  <c r="AB33" i="3"/>
  <c r="AB29" i="3"/>
  <c r="AH29" i="3" s="1"/>
  <c r="AB28" i="3"/>
  <c r="AH28" i="3" s="1"/>
  <c r="AB27" i="3"/>
  <c r="AH27" i="3" s="1"/>
  <c r="AB26" i="3"/>
  <c r="AH26" i="3" s="1"/>
  <c r="AB25" i="3"/>
  <c r="AH25" i="3" s="1"/>
  <c r="AB24" i="3"/>
  <c r="AB23" i="3"/>
  <c r="AH23" i="3" s="1"/>
  <c r="AB22" i="3"/>
  <c r="AH22" i="3" s="1"/>
  <c r="AB18" i="3"/>
  <c r="AH18" i="3" s="1"/>
  <c r="AB17" i="3"/>
  <c r="AH17" i="3" s="1"/>
  <c r="AB16" i="3"/>
  <c r="AH16" i="3" s="1"/>
  <c r="AB15" i="3"/>
  <c r="AH15" i="3" s="1"/>
  <c r="AB14" i="3"/>
  <c r="AH14" i="3" s="1"/>
  <c r="AB7" i="2"/>
  <c r="AH7" i="2" s="1"/>
  <c r="AB6" i="2"/>
  <c r="AH6" i="2" s="1"/>
  <c r="AB5" i="2"/>
  <c r="AK5" i="2" s="1"/>
  <c r="AB53" i="1"/>
  <c r="AH53" i="1" s="1"/>
  <c r="AB52" i="1"/>
  <c r="AH52" i="1" s="1"/>
  <c r="AB48" i="1"/>
  <c r="AH48" i="1" s="1"/>
  <c r="AB47" i="1"/>
  <c r="AH47" i="1" s="1"/>
  <c r="AB46" i="1"/>
  <c r="AH46" i="1" s="1"/>
  <c r="AB45" i="1"/>
  <c r="AH45" i="1" s="1"/>
  <c r="AB41" i="1"/>
  <c r="AH41" i="1" s="1"/>
  <c r="AB40" i="1"/>
  <c r="AH40" i="1" s="1"/>
  <c r="AB39" i="1"/>
  <c r="AH39" i="1" s="1"/>
  <c r="AH38" i="1"/>
  <c r="AB37" i="1"/>
  <c r="AH37" i="1" s="1"/>
  <c r="AB36" i="1"/>
  <c r="AH36" i="1" s="1"/>
  <c r="AB35" i="1"/>
  <c r="AB22" i="1"/>
  <c r="AB5" i="1"/>
  <c r="AH5" i="1" s="1"/>
  <c r="AK13" i="4" l="1"/>
  <c r="AH27" i="4"/>
  <c r="AH34" i="4"/>
  <c r="AH15" i="4"/>
  <c r="AK5" i="4"/>
  <c r="AK22" i="3"/>
  <c r="AK45" i="3"/>
  <c r="AH45" i="3"/>
  <c r="AK5" i="1"/>
  <c r="AK35" i="1"/>
  <c r="AK14" i="3"/>
  <c r="AH24" i="3"/>
  <c r="AK33" i="3"/>
  <c r="AH33" i="3"/>
  <c r="AK45" i="1"/>
  <c r="AK52" i="1"/>
  <c r="AH35" i="1"/>
  <c r="AK22" i="1"/>
  <c r="AH22" i="1"/>
  <c r="AH5" i="2"/>
  <c r="AK5" i="3"/>
</calcChain>
</file>

<file path=xl/sharedStrings.xml><?xml version="1.0" encoding="utf-8"?>
<sst xmlns="http://schemas.openxmlformats.org/spreadsheetml/2006/main" count="993" uniqueCount="292">
  <si>
    <t>"Dođoh, vidjeh, odšetah!" - virtualno školsko športsko natjecanje u broju ostvarenih koraka</t>
  </si>
  <si>
    <t>5. B</t>
  </si>
  <si>
    <t>5. C</t>
  </si>
  <si>
    <t xml:space="preserve">5. A </t>
  </si>
  <si>
    <t>Subota, 3.4.2021.</t>
  </si>
  <si>
    <t>Nedjelja, 4.4.2021.</t>
  </si>
  <si>
    <t>Ponedjeljak, 5.4.2021.</t>
  </si>
  <si>
    <t>Utorak, 6.4.2021.</t>
  </si>
  <si>
    <t>Srijeda, 7.4.2021.</t>
  </si>
  <si>
    <t>Četvrtak, 8.4.2021.</t>
  </si>
  <si>
    <t>Petak, 9.4.2021.</t>
  </si>
  <si>
    <t>Subota, 10.4.2021.</t>
  </si>
  <si>
    <t>UKUPNO</t>
  </si>
  <si>
    <t>1. DAN</t>
  </si>
  <si>
    <t>2. DAN</t>
  </si>
  <si>
    <t>3. DAN</t>
  </si>
  <si>
    <t>4. DAN</t>
  </si>
  <si>
    <t>5. DAN</t>
  </si>
  <si>
    <t>6. DAN</t>
  </si>
  <si>
    <t>7. DAN</t>
  </si>
  <si>
    <t>8. DAN</t>
  </si>
  <si>
    <t>-</t>
  </si>
  <si>
    <t>REDNI BROJ/IME I PREZIME UČENIKA</t>
  </si>
  <si>
    <t>5. D</t>
  </si>
  <si>
    <t>5. E</t>
  </si>
  <si>
    <t>6. A</t>
  </si>
  <si>
    <t>7. A</t>
  </si>
  <si>
    <t>7. B</t>
  </si>
  <si>
    <t>7. C</t>
  </si>
  <si>
    <t>7. D</t>
  </si>
  <si>
    <t>7. E</t>
  </si>
  <si>
    <t>8. A</t>
  </si>
  <si>
    <t>8. B</t>
  </si>
  <si>
    <t>8. C</t>
  </si>
  <si>
    <t>8. D</t>
  </si>
  <si>
    <t>8. E</t>
  </si>
  <si>
    <t>PROSJEK</t>
  </si>
  <si>
    <t>Nedostaje.</t>
  </si>
  <si>
    <t>UTROŠAK ENERGIJE</t>
  </si>
  <si>
    <t>∑ 8.b razreda</t>
  </si>
  <si>
    <t>∑ 8.d razreda</t>
  </si>
  <si>
    <t>∑ 8.e razreda</t>
  </si>
  <si>
    <t>∑ 8.a razreda</t>
  </si>
  <si>
    <t>∑ 8.c razreda</t>
  </si>
  <si>
    <t>∑ 7.a razreda</t>
  </si>
  <si>
    <t>∑ 7.b razreda</t>
  </si>
  <si>
    <t>∑ 7.c razreda</t>
  </si>
  <si>
    <t>∑ 7.d razreda</t>
  </si>
  <si>
    <t>∑ 7.e razreda</t>
  </si>
  <si>
    <t>"Dođoh, vidjeh, odšetah!" - Virtualno školsko športsko natjecanje u broju ostvarenih koraka</t>
  </si>
  <si>
    <t>∑ 5.a razreda</t>
  </si>
  <si>
    <t>∑ 5.b razreda</t>
  </si>
  <si>
    <t>∑ 5.c razreda</t>
  </si>
  <si>
    <t>∑ 5.d razreda</t>
  </si>
  <si>
    <t>∑ 5.e razreda</t>
  </si>
  <si>
    <t>∑ 6.a razreda</t>
  </si>
  <si>
    <t>Bartolić Ivan</t>
  </si>
  <si>
    <t>Bjedov Elena</t>
  </si>
  <si>
    <t>Blažević Antonija</t>
  </si>
  <si>
    <t>Grozdek Anja</t>
  </si>
  <si>
    <t>Hodak Matea</t>
  </si>
  <si>
    <t>Mezdjić Lana</t>
  </si>
  <si>
    <t>Škof Matea</t>
  </si>
  <si>
    <t>Vedrina Ema</t>
  </si>
  <si>
    <t>Žunić Martina</t>
  </si>
  <si>
    <t>Bakunić Ena</t>
  </si>
  <si>
    <t>Bara Ema</t>
  </si>
  <si>
    <t>Čakarić Ana</t>
  </si>
  <si>
    <t>Gruić Leon</t>
  </si>
  <si>
    <t>Kakuk Ivana</t>
  </si>
  <si>
    <t>Kelava Lana</t>
  </si>
  <si>
    <t>Korčanin Katarina</t>
  </si>
  <si>
    <t>Soklić Dora</t>
  </si>
  <si>
    <t>Škarica Luka</t>
  </si>
  <si>
    <t>Čeko Emanuela</t>
  </si>
  <si>
    <t>Drča Ines</t>
  </si>
  <si>
    <t>Ivanović Tia</t>
  </si>
  <si>
    <t>Kutnar Nikolina</t>
  </si>
  <si>
    <t>Mešin Ivana</t>
  </si>
  <si>
    <t>Opačak Ana Laura</t>
  </si>
  <si>
    <t>Chukanov Ana</t>
  </si>
  <si>
    <t>Antolović Ema</t>
  </si>
  <si>
    <t>Cirimotić Angela</t>
  </si>
  <si>
    <t>Vukelić Veronika</t>
  </si>
  <si>
    <t>Zailac Franka</t>
  </si>
  <si>
    <t>Antunović Andrej</t>
  </si>
  <si>
    <t>Zirdum Dora</t>
  </si>
  <si>
    <t>Barberić Petra</t>
  </si>
  <si>
    <t>Božić Noel</t>
  </si>
  <si>
    <t>Dodig Marko</t>
  </si>
  <si>
    <t>Franjić Klara</t>
  </si>
  <si>
    <t>Letonia Klara</t>
  </si>
  <si>
    <t>Pandek Bela</t>
  </si>
  <si>
    <t>Pintar Laura</t>
  </si>
  <si>
    <t>Rezić Jakov</t>
  </si>
  <si>
    <t>Sičaja Jakov</t>
  </si>
  <si>
    <t>Smetko Matej</t>
  </si>
  <si>
    <t>Smiljanić Karlo</t>
  </si>
  <si>
    <t>Šprem Gabriela</t>
  </si>
  <si>
    <t>Blek Lucija</t>
  </si>
  <si>
    <t>Đurić Nikolina</t>
  </si>
  <si>
    <t>Šalamun Ema</t>
  </si>
  <si>
    <t>Široki Irena</t>
  </si>
  <si>
    <t>Vidović Marta</t>
  </si>
  <si>
    <t>Vrđuka Antonio</t>
  </si>
  <si>
    <t>Bukal Lucija</t>
  </si>
  <si>
    <t>Jurišić Mislav</t>
  </si>
  <si>
    <t>Karačić Lana</t>
  </si>
  <si>
    <t>Kolić Ema</t>
  </si>
  <si>
    <t>Konjević Lana-Antea</t>
  </si>
  <si>
    <t>Kovačić Leona</t>
  </si>
  <si>
    <t>Pigac Krsto</t>
  </si>
  <si>
    <t>Užarević Branka</t>
  </si>
  <si>
    <t>Brlečić Vanesa</t>
  </si>
  <si>
    <t>Čibarić Dora</t>
  </si>
  <si>
    <t>Dalić Staša</t>
  </si>
  <si>
    <t>Meić Tina</t>
  </si>
  <si>
    <t>Ječmenjak Ana</t>
  </si>
  <si>
    <t>Koščević Lorena</t>
  </si>
  <si>
    <t>Letonia Dora</t>
  </si>
  <si>
    <t>Majstorović Antonio</t>
  </si>
  <si>
    <t>Osojnik Lorena</t>
  </si>
  <si>
    <t>Romanović Gabriella</t>
  </si>
  <si>
    <t>Srdarević Antonio</t>
  </si>
  <si>
    <t>Bradač Dora</t>
  </si>
  <si>
    <t>Videc Juraj</t>
  </si>
  <si>
    <t>Vidović Margita</t>
  </si>
  <si>
    <t xml:space="preserve">Ivoš Lana </t>
  </si>
  <si>
    <t>Vedrina Petra</t>
  </si>
  <si>
    <t>Lamešić Rene</t>
  </si>
  <si>
    <t>Špolj Mia</t>
  </si>
  <si>
    <t>Brčina Danijel</t>
  </si>
  <si>
    <t>Prosjek</t>
  </si>
  <si>
    <t>Klišanin Patrik</t>
  </si>
  <si>
    <t>Vučeta Maja</t>
  </si>
  <si>
    <t>Mandić Leonarda</t>
  </si>
  <si>
    <t>Šimunec Patrick</t>
  </si>
  <si>
    <t>Faletar Filip</t>
  </si>
  <si>
    <t>Hribar Ema</t>
  </si>
  <si>
    <t xml:space="preserve">Dobranić Iva </t>
  </si>
  <si>
    <t>Salopek Lovro</t>
  </si>
  <si>
    <t>Valentić Lara</t>
  </si>
  <si>
    <t>Jurković Gabrijel</t>
  </si>
  <si>
    <t>Lučić Nina</t>
  </si>
  <si>
    <t>Čukman Fran</t>
  </si>
  <si>
    <t>Horvat Viktorija</t>
  </si>
  <si>
    <t>Kajzogaj William</t>
  </si>
  <si>
    <t xml:space="preserve">Šarić Roko </t>
  </si>
  <si>
    <t>Okanović Ema</t>
  </si>
  <si>
    <t>Drča Mario</t>
  </si>
  <si>
    <t>Fočić Kiara</t>
  </si>
  <si>
    <t xml:space="preserve">Ime i prezime </t>
  </si>
  <si>
    <t>3.4.2021.</t>
  </si>
  <si>
    <t>4.4.2021.</t>
  </si>
  <si>
    <t>5.4.2021.</t>
  </si>
  <si>
    <t>6.4.2021.</t>
  </si>
  <si>
    <t>7.4.2021.</t>
  </si>
  <si>
    <t>8.4.2021.</t>
  </si>
  <si>
    <t>9.4.2021.</t>
  </si>
  <si>
    <t>10.4.2021.</t>
  </si>
  <si>
    <t>Napomena</t>
  </si>
  <si>
    <t>Predan je ukupan broj prijeđenih koraka.</t>
  </si>
  <si>
    <t>Redni broj</t>
  </si>
  <si>
    <t>1.</t>
  </si>
  <si>
    <t>6.</t>
  </si>
  <si>
    <t>5.</t>
  </si>
  <si>
    <t>4.</t>
  </si>
  <si>
    <t>3.</t>
  </si>
  <si>
    <t>2.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</si>
  <si>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</si>
  <si>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</si>
  <si>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</si>
  <si>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</si>
  <si>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</si>
  <si>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</si>
  <si>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</si>
  <si>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</si>
  <si>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</si>
  <si>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</si>
  <si>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</si>
  <si>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</si>
  <si>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</si>
  <si>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</si>
  <si>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</si>
  <si>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</si>
  <si>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</si>
  <si>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</si>
  <si>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</si>
  <si>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</si>
  <si>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</si>
  <si>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</si>
  <si>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</si>
  <si>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</si>
  <si>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</si>
  <si>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</si>
  <si>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</si>
  <si>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</si>
  <si>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</si>
  <si>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</si>
  <si>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</si>
  <si>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</si>
  <si>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</si>
  <si>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</si>
  <si>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</si>
  <si>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</si>
  <si>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</si>
  <si>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</si>
  <si>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</si>
  <si>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</si>
  <si>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</si>
  <si>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</si>
  <si>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</si>
  <si>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</si>
  <si>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</si>
  <si>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</si>
  <si>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</si>
  <si>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</si>
  <si>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</si>
  <si>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</si>
  <si>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</si>
  <si>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</si>
  <si>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</si>
  <si>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</si>
  <si>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</si>
  <si>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</si>
  <si>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</si>
  <si>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</si>
  <si>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</si>
  <si>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</si>
  <si>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</si>
  <si>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</si>
  <si>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</si>
  <si>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</si>
  <si>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</si>
  <si>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</si>
  <si>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</si>
  <si>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</si>
  <si>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</si>
  <si>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</si>
  <si>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</si>
  <si>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</si>
  <si>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</si>
  <si>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</si>
  <si>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</si>
  <si>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</si>
  <si>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</si>
  <si>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</si>
  <si>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</si>
  <si>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</si>
  <si>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</si>
  <si>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</si>
  <si>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</si>
  <si>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</si>
  <si>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</si>
  <si>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</si>
  <si>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</si>
  <si>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</si>
  <si>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Razredni odjel</t>
  </si>
  <si>
    <t>7.c</t>
  </si>
  <si>
    <t>5.a</t>
  </si>
  <si>
    <t>5.c</t>
  </si>
  <si>
    <t>7.b</t>
  </si>
  <si>
    <t>8.b</t>
  </si>
  <si>
    <t>8.d</t>
  </si>
  <si>
    <t>5.b</t>
  </si>
  <si>
    <t>5.d</t>
  </si>
  <si>
    <t>7.d</t>
  </si>
  <si>
    <t>6.a</t>
  </si>
  <si>
    <t>8.a</t>
  </si>
  <si>
    <t>8.e</t>
  </si>
  <si>
    <t>7.e</t>
  </si>
  <si>
    <t>7.a</t>
  </si>
  <si>
    <t>5.e</t>
  </si>
  <si>
    <t>Sedmi razredi - 2020./2021.</t>
  </si>
  <si>
    <t>Osmi razredi - 2020./2021..</t>
  </si>
  <si>
    <t>Šesti razredi - 2020./2021.</t>
  </si>
  <si>
    <t>Peti razredi - 2020./2021.</t>
  </si>
  <si>
    <t>Generacija učenika</t>
  </si>
  <si>
    <t xml:space="preserve">Redni broj </t>
  </si>
  <si>
    <t>∑ broja koraka</t>
  </si>
  <si>
    <t>∑ utroška energije</t>
  </si>
  <si>
    <t>Osmi razredi - 2020./2021.</t>
  </si>
  <si>
    <t>Broj učenika</t>
  </si>
  <si>
    <t>Prosječan broj koraka po učeniku</t>
  </si>
  <si>
    <t>Prosječan energetski utrošak po učeniku</t>
  </si>
  <si>
    <t>/</t>
  </si>
  <si>
    <t xml:space="preserve">Napomena: Pojedinačni pobjednik se uvtrđuje prema kriteriju "∑ broja koraka". Kako biste usporedili rezultate unutar pojedine generacije učenika ili razrednog odjela kliknite na padajući izbornik ("strelica prema dolje kraj stupca") pokraj odgovarajućeg stupca i odaberite prikladnu opciju.             Učenička postignuća obojana isključivo zbog kategorizacije rezultata. </t>
  </si>
  <si>
    <t xml:space="preserve">Napomena: Ekipni pobjednik utvrđuje se prema kriteriju "∑ broja koraka". Kako biste usporedili rezultate unutar pojedine ili između generacije učenika kliknite na padajući izbornik ("strelica prema dolje kraj stupca") pokraj odgovarajućeg stupca i odaberite prikladnu opciju. Učenička postignuća obojana isključivo zbog kategorizacije rezultata. </t>
  </si>
  <si>
    <t>Rezić Antonio</t>
  </si>
  <si>
    <t>95.</t>
  </si>
  <si>
    <t>Ivančan Filip</t>
  </si>
  <si>
    <t>96.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</si>
</sst>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b/>
      <sz val="11"/>
      <color rgb="FF006100"/>
      <name val="Calibri"/>
      <family val="2"/>
      <charset val="238"/>
      <scheme val="minor"/>
    </font>
    <font>
      <b/>
      <sz val="11"/>
      <color rgb="FF9C0006"/>
      <name val="Calibri"/>
      <family val="2"/>
      <charset val="238"/>
      <scheme val="minor"/>
    </font>
    <font>
      <b/>
      <sz val="11"/>
      <color rgb="FF9C57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2" borderId="1" applyNumberFormat="0" applyFont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</cellStyleXfs>
  <cellXfs count="111">
    <xf numFmtId="0" fontId="0" fillId="0" borderId="0" xfId="0"/>
    <xf numFmtId="1" fontId="0" fillId="0" borderId="0" xfId="0" applyNumberFormat="1"/>
    <xf numFmtId="0" fontId="2" fillId="5" borderId="0" xfId="0" applyFont="1" applyFill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 vertical="center"/>
    </xf>
    <xf numFmtId="14" fontId="2" fillId="5" borderId="4" xfId="0" applyNumberFormat="1" applyFont="1" applyFill="1" applyBorder="1" applyAlignment="1">
      <alignment horizontal="center" vertical="center"/>
    </xf>
    <xf numFmtId="1" fontId="2" fillId="5" borderId="4" xfId="0" applyNumberFormat="1" applyFont="1" applyFill="1" applyBorder="1" applyAlignment="1">
      <alignment horizontal="center" vertical="center"/>
    </xf>
    <xf numFmtId="0" fontId="12" fillId="6" borderId="4" xfId="2" applyFont="1" applyBorder="1" applyAlignment="1">
      <alignment horizontal="center"/>
    </xf>
    <xf numFmtId="1" fontId="13" fillId="7" borderId="4" xfId="3" applyNumberFormat="1" applyFont="1" applyBorder="1" applyAlignment="1">
      <alignment horizontal="center"/>
    </xf>
    <xf numFmtId="0" fontId="2" fillId="5" borderId="23" xfId="0" applyFont="1" applyFill="1" applyBorder="1" applyAlignment="1">
      <alignment horizontal="center" vertical="center"/>
    </xf>
    <xf numFmtId="0" fontId="2" fillId="5" borderId="27" xfId="0" applyFont="1" applyFill="1" applyBorder="1" applyAlignment="1">
      <alignment horizontal="center"/>
    </xf>
    <xf numFmtId="1" fontId="12" fillId="6" borderId="4" xfId="2" applyNumberFormat="1" applyFont="1" applyBorder="1" applyAlignment="1">
      <alignment horizontal="center"/>
    </xf>
    <xf numFmtId="0" fontId="14" fillId="8" borderId="4" xfId="4" applyFont="1" applyBorder="1" applyAlignment="1">
      <alignment horizontal="center"/>
    </xf>
    <xf numFmtId="1" fontId="14" fillId="8" borderId="4" xfId="4" applyNumberFormat="1" applyFont="1" applyBorder="1" applyAlignment="1">
      <alignment horizontal="center"/>
    </xf>
    <xf numFmtId="0" fontId="13" fillId="7" borderId="4" xfId="3" applyFont="1" applyBorder="1" applyAlignment="1">
      <alignment horizontal="center"/>
    </xf>
    <xf numFmtId="0" fontId="12" fillId="6" borderId="4" xfId="2" applyFont="1" applyBorder="1" applyAlignment="1">
      <alignment horizontal="center"/>
    </xf>
    <xf numFmtId="0" fontId="12" fillId="6" borderId="23" xfId="2" applyFont="1" applyBorder="1" applyAlignment="1">
      <alignment horizontal="center"/>
    </xf>
    <xf numFmtId="0" fontId="13" fillId="7" borderId="4" xfId="3" applyFont="1" applyBorder="1" applyAlignment="1">
      <alignment horizontal="center"/>
    </xf>
    <xf numFmtId="0" fontId="13" fillId="7" borderId="23" xfId="3" applyFont="1" applyBorder="1" applyAlignment="1">
      <alignment horizontal="center"/>
    </xf>
    <xf numFmtId="0" fontId="13" fillId="7" borderId="4" xfId="3" applyFont="1" applyBorder="1"/>
    <xf numFmtId="0" fontId="12" fillId="6" borderId="24" xfId="2" applyFont="1" applyBorder="1" applyAlignment="1"/>
    <xf numFmtId="0" fontId="12" fillId="6" borderId="23" xfId="2" applyFont="1" applyBorder="1" applyAlignment="1"/>
    <xf numFmtId="0" fontId="14" fillId="8" borderId="4" xfId="4" applyFont="1" applyBorder="1" applyAlignment="1"/>
    <xf numFmtId="0" fontId="13" fillId="7" borderId="24" xfId="3" applyFont="1" applyBorder="1" applyAlignment="1"/>
    <xf numFmtId="0" fontId="13" fillId="7" borderId="23" xfId="3" applyFont="1" applyBorder="1" applyAlignment="1"/>
    <xf numFmtId="0" fontId="13" fillId="7" borderId="4" xfId="3" applyFont="1" applyBorder="1" applyAlignment="1"/>
    <xf numFmtId="0" fontId="14" fillId="8" borderId="24" xfId="4" applyFont="1" applyBorder="1" applyAlignment="1">
      <alignment horizontal="center"/>
    </xf>
    <xf numFmtId="0" fontId="14" fillId="8" borderId="23" xfId="4" applyFont="1" applyBorder="1" applyAlignment="1"/>
    <xf numFmtId="0" fontId="12" fillId="6" borderId="17" xfId="2" applyFont="1" applyBorder="1" applyAlignment="1"/>
    <xf numFmtId="0" fontId="14" fillId="8" borderId="32" xfId="4" applyFont="1" applyBorder="1" applyAlignment="1"/>
    <xf numFmtId="0" fontId="12" fillId="6" borderId="33" xfId="2" applyFont="1" applyBorder="1" applyAlignment="1"/>
    <xf numFmtId="0" fontId="14" fillId="8" borderId="24" xfId="4" applyFont="1" applyBorder="1" applyAlignment="1"/>
    <xf numFmtId="0" fontId="14" fillId="8" borderId="10" xfId="4" applyFont="1" applyBorder="1" applyAlignment="1"/>
    <xf numFmtId="0" fontId="14" fillId="8" borderId="17" xfId="4" applyFont="1" applyBorder="1" applyAlignment="1"/>
    <xf numFmtId="0" fontId="14" fillId="8" borderId="33" xfId="4" applyFont="1" applyBorder="1" applyAlignment="1"/>
    <xf numFmtId="0" fontId="14" fillId="8" borderId="27" xfId="4" applyFont="1" applyBorder="1" applyAlignment="1"/>
    <xf numFmtId="0" fontId="12" fillId="6" borderId="4" xfId="2" applyFont="1" applyBorder="1" applyAlignment="1">
      <alignment horizontal="center"/>
    </xf>
    <xf numFmtId="0" fontId="12" fillId="6" borderId="4" xfId="2" applyFont="1" applyBorder="1" applyAlignment="1" applyProtection="1">
      <alignment horizontal="center"/>
    </xf>
    <xf numFmtId="0" fontId="13" fillId="7" borderId="4" xfId="3" applyFont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4" fillId="8" borderId="4" xfId="4" applyFont="1" applyBorder="1" applyAlignment="1">
      <alignment horizontal="center"/>
    </xf>
    <xf numFmtId="0" fontId="14" fillId="8" borderId="23" xfId="4" applyFont="1" applyBorder="1" applyAlignment="1">
      <alignment horizontal="center"/>
    </xf>
    <xf numFmtId="0" fontId="12" fillId="6" borderId="4" xfId="2" applyFont="1" applyBorder="1" applyAlignment="1">
      <alignment horizontal="center"/>
    </xf>
    <xf numFmtId="0" fontId="12" fillId="6" borderId="24" xfId="2" applyFont="1" applyBorder="1" applyAlignment="1">
      <alignment horizontal="center"/>
    </xf>
    <xf numFmtId="0" fontId="12" fillId="6" borderId="25" xfId="2" applyFont="1" applyBorder="1" applyAlignment="1">
      <alignment horizontal="center"/>
    </xf>
    <xf numFmtId="0" fontId="12" fillId="6" borderId="23" xfId="2" applyFont="1" applyBorder="1" applyAlignment="1">
      <alignment horizontal="center"/>
    </xf>
    <xf numFmtId="0" fontId="2" fillId="5" borderId="24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5" fillId="5" borderId="16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3" fillId="2" borderId="7" xfId="1" applyFont="1" applyBorder="1" applyAlignment="1">
      <alignment horizontal="center"/>
    </xf>
    <xf numFmtId="0" fontId="3" fillId="2" borderId="8" xfId="1" applyFont="1" applyBorder="1" applyAlignment="1">
      <alignment horizontal="center"/>
    </xf>
    <xf numFmtId="0" fontId="3" fillId="2" borderId="9" xfId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3" xfId="0" applyBorder="1" applyAlignment="1">
      <alignment horizontal="left"/>
    </xf>
    <xf numFmtId="0" fontId="3" fillId="4" borderId="10" xfId="0" applyFont="1" applyFill="1" applyBorder="1" applyAlignment="1">
      <alignment horizontal="center"/>
    </xf>
    <xf numFmtId="0" fontId="0" fillId="0" borderId="4" xfId="0" applyBorder="1" applyAlignment="1">
      <alignment horizontal="left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3" xfId="0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left"/>
    </xf>
    <xf numFmtId="0" fontId="2" fillId="3" borderId="6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3" fillId="2" borderId="16" xfId="1" applyFont="1" applyBorder="1" applyAlignment="1">
      <alignment horizontal="center"/>
    </xf>
    <xf numFmtId="0" fontId="3" fillId="2" borderId="0" xfId="1" applyFont="1" applyBorder="1" applyAlignment="1">
      <alignment horizontal="center"/>
    </xf>
    <xf numFmtId="0" fontId="5" fillId="5" borderId="22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1" fontId="0" fillId="0" borderId="4" xfId="0" applyNumberFormat="1" applyBorder="1" applyAlignment="1">
      <alignment horizontal="center" vertical="center"/>
    </xf>
    <xf numFmtId="0" fontId="3" fillId="4" borderId="17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</cellXfs>
  <cellStyles count="5">
    <cellStyle name="Bilješka" xfId="1" builtinId="10"/>
    <cellStyle name="Dobro" xfId="2" builtinId="26"/>
    <cellStyle name="Loše" xfId="3" builtinId="27"/>
    <cellStyle name="Neutralno" xfId="4" builtinId="28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298B9-EDDC-455A-AC4A-D92D7CFDAFC0}">
  <dimension ref="A1:S100"/>
  <sheetViews>
    <sheetView zoomScale="85" zoomScaleNormal="85" workbookViewId="0">
      <selection activeCell="H19" sqref="H19"/>
    </sheetView>
  </sheetViews>
  <sheetFormatPr defaultRowHeight="15" x14ac:dyDescent="0.25"/>
  <cols>
    <col min="1" max="1" width="10.7109375" customWidth="1"/>
    <col min="3" max="3" width="10.140625" customWidth="1"/>
    <col min="5" max="5" width="13.85546875" bestFit="1" customWidth="1"/>
    <col min="6" max="13" width="15.7109375" customWidth="1"/>
    <col min="14" max="15" width="15.7109375" style="1" customWidth="1"/>
    <col min="16" max="16" width="18.85546875" style="1" bestFit="1" customWidth="1"/>
    <col min="18" max="18" width="21.85546875" bestFit="1" customWidth="1"/>
    <col min="19" max="19" width="38.140625" bestFit="1" customWidth="1"/>
  </cols>
  <sheetData>
    <row r="1" spans="1:19" x14ac:dyDescent="0.25">
      <c r="A1" s="2" t="s">
        <v>162</v>
      </c>
      <c r="B1" s="51" t="s">
        <v>151</v>
      </c>
      <c r="C1" s="52"/>
      <c r="D1" s="53" t="s">
        <v>277</v>
      </c>
      <c r="E1" s="54"/>
      <c r="F1" s="54"/>
      <c r="G1" s="9" t="s">
        <v>257</v>
      </c>
      <c r="H1" s="5" t="s">
        <v>152</v>
      </c>
      <c r="I1" s="4" t="s">
        <v>153</v>
      </c>
      <c r="J1" s="4" t="s">
        <v>154</v>
      </c>
      <c r="K1" s="4" t="s">
        <v>155</v>
      </c>
      <c r="L1" s="4" t="s">
        <v>156</v>
      </c>
      <c r="M1" s="4" t="s">
        <v>157</v>
      </c>
      <c r="N1" s="4" t="s">
        <v>158</v>
      </c>
      <c r="O1" s="4" t="s">
        <v>159</v>
      </c>
      <c r="P1" s="4" t="s">
        <v>279</v>
      </c>
      <c r="Q1" s="6" t="s">
        <v>132</v>
      </c>
      <c r="R1" s="6" t="s">
        <v>280</v>
      </c>
      <c r="S1" s="6" t="s">
        <v>160</v>
      </c>
    </row>
    <row r="2" spans="1:19" x14ac:dyDescent="0.25">
      <c r="A2" s="7" t="s">
        <v>163</v>
      </c>
      <c r="B2" s="20" t="s">
        <v>119</v>
      </c>
      <c r="C2" s="21"/>
      <c r="D2" s="47" t="s">
        <v>273</v>
      </c>
      <c r="E2" s="47"/>
      <c r="F2" s="47"/>
      <c r="G2" s="16" t="s">
        <v>258</v>
      </c>
      <c r="H2" s="7">
        <v>30020</v>
      </c>
      <c r="I2" s="7">
        <v>41377</v>
      </c>
      <c r="J2" s="7">
        <v>42921</v>
      </c>
      <c r="K2" s="7">
        <v>45023</v>
      </c>
      <c r="L2" s="7">
        <v>45316</v>
      </c>
      <c r="M2" s="7">
        <v>40024</v>
      </c>
      <c r="N2" s="7">
        <v>60946</v>
      </c>
      <c r="O2" s="7">
        <v>61050</v>
      </c>
      <c r="P2" s="7">
        <v>366677</v>
      </c>
      <c r="Q2" s="11">
        <v>45834.625</v>
      </c>
      <c r="R2" s="11">
        <v>14667.08</v>
      </c>
      <c r="S2" s="11"/>
    </row>
    <row r="3" spans="1:19" x14ac:dyDescent="0.25">
      <c r="A3" s="15" t="s">
        <v>168</v>
      </c>
      <c r="B3" s="20" t="s">
        <v>91</v>
      </c>
      <c r="C3" s="21"/>
      <c r="D3" s="47" t="s">
        <v>276</v>
      </c>
      <c r="E3" s="47"/>
      <c r="F3" s="47"/>
      <c r="G3" s="16" t="s">
        <v>259</v>
      </c>
      <c r="H3" s="7">
        <v>30076</v>
      </c>
      <c r="I3" s="7">
        <v>39921</v>
      </c>
      <c r="J3" s="7">
        <v>40720</v>
      </c>
      <c r="K3" s="7">
        <v>45145</v>
      </c>
      <c r="L3" s="7">
        <v>39932</v>
      </c>
      <c r="M3" s="7">
        <v>40078</v>
      </c>
      <c r="N3" s="7">
        <v>55329</v>
      </c>
      <c r="O3" s="7">
        <v>52379</v>
      </c>
      <c r="P3" s="7">
        <v>343580</v>
      </c>
      <c r="Q3" s="11">
        <v>42947.5</v>
      </c>
      <c r="R3" s="11">
        <v>13743.2</v>
      </c>
      <c r="S3" s="11"/>
    </row>
    <row r="4" spans="1:19" x14ac:dyDescent="0.25">
      <c r="A4" s="15" t="s">
        <v>167</v>
      </c>
      <c r="B4" s="20" t="s">
        <v>92</v>
      </c>
      <c r="C4" s="21"/>
      <c r="D4" s="47" t="s">
        <v>276</v>
      </c>
      <c r="E4" s="47"/>
      <c r="F4" s="47"/>
      <c r="G4" s="16" t="s">
        <v>259</v>
      </c>
      <c r="H4" s="7">
        <v>19786</v>
      </c>
      <c r="I4" s="7">
        <v>29621</v>
      </c>
      <c r="J4" s="7">
        <v>8479</v>
      </c>
      <c r="K4" s="7">
        <v>17659</v>
      </c>
      <c r="L4" s="7">
        <v>16783</v>
      </c>
      <c r="M4" s="7">
        <v>17039</v>
      </c>
      <c r="N4" s="7">
        <v>29784</v>
      </c>
      <c r="O4" s="7">
        <v>25587</v>
      </c>
      <c r="P4" s="7">
        <v>164738</v>
      </c>
      <c r="Q4" s="11">
        <v>20592.25</v>
      </c>
      <c r="R4" s="11">
        <v>6589.52</v>
      </c>
      <c r="S4" s="11"/>
    </row>
    <row r="5" spans="1:19" x14ac:dyDescent="0.25">
      <c r="A5" s="15" t="s">
        <v>166</v>
      </c>
      <c r="B5" s="20" t="s">
        <v>74</v>
      </c>
      <c r="C5" s="21"/>
      <c r="D5" s="47" t="s">
        <v>276</v>
      </c>
      <c r="E5" s="47"/>
      <c r="F5" s="47"/>
      <c r="G5" s="16" t="s">
        <v>260</v>
      </c>
      <c r="H5" s="7">
        <v>16351</v>
      </c>
      <c r="I5" s="7">
        <v>29320</v>
      </c>
      <c r="J5" s="7">
        <v>11015</v>
      </c>
      <c r="K5" s="7">
        <v>11511</v>
      </c>
      <c r="L5" s="7">
        <v>10234</v>
      </c>
      <c r="M5" s="7">
        <v>35317</v>
      </c>
      <c r="N5" s="7">
        <v>40149</v>
      </c>
      <c r="O5" s="7">
        <v>10834</v>
      </c>
      <c r="P5" s="7">
        <v>164731</v>
      </c>
      <c r="Q5" s="11">
        <v>20591.375</v>
      </c>
      <c r="R5" s="11">
        <v>6589.24</v>
      </c>
      <c r="S5" s="11"/>
    </row>
    <row r="6" spans="1:19" x14ac:dyDescent="0.25">
      <c r="A6" s="15" t="s">
        <v>165</v>
      </c>
      <c r="B6" s="20" t="s">
        <v>100</v>
      </c>
      <c r="C6" s="21"/>
      <c r="D6" s="47" t="s">
        <v>273</v>
      </c>
      <c r="E6" s="47"/>
      <c r="F6" s="47"/>
      <c r="G6" s="16" t="s">
        <v>261</v>
      </c>
      <c r="H6" s="7">
        <v>20153</v>
      </c>
      <c r="I6" s="7">
        <v>5784</v>
      </c>
      <c r="J6" s="7">
        <v>4807</v>
      </c>
      <c r="K6" s="7">
        <v>23806</v>
      </c>
      <c r="L6" s="7">
        <v>10104</v>
      </c>
      <c r="M6" s="7">
        <v>36420</v>
      </c>
      <c r="N6" s="7">
        <v>24491</v>
      </c>
      <c r="O6" s="7">
        <v>13888</v>
      </c>
      <c r="P6" s="7">
        <v>139453</v>
      </c>
      <c r="Q6" s="11">
        <v>17431.625</v>
      </c>
      <c r="R6" s="11">
        <v>5578.12</v>
      </c>
      <c r="S6" s="11"/>
    </row>
    <row r="7" spans="1:19" x14ac:dyDescent="0.25">
      <c r="A7" s="15" t="s">
        <v>164</v>
      </c>
      <c r="B7" s="20" t="s">
        <v>77</v>
      </c>
      <c r="C7" s="21"/>
      <c r="D7" s="47" t="s">
        <v>276</v>
      </c>
      <c r="E7" s="47"/>
      <c r="F7" s="47"/>
      <c r="G7" s="16" t="s">
        <v>260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116799</v>
      </c>
      <c r="Q7" s="11" t="s">
        <v>285</v>
      </c>
      <c r="R7" s="11">
        <v>4671.96</v>
      </c>
      <c r="S7" s="11" t="s">
        <v>161</v>
      </c>
    </row>
    <row r="8" spans="1:19" x14ac:dyDescent="0.25">
      <c r="A8" s="15" t="s">
        <v>169</v>
      </c>
      <c r="B8" s="20" t="s">
        <v>147</v>
      </c>
      <c r="C8" s="21"/>
      <c r="D8" s="47" t="s">
        <v>274</v>
      </c>
      <c r="E8" s="47"/>
      <c r="F8" s="47"/>
      <c r="G8" s="16" t="s">
        <v>262</v>
      </c>
      <c r="H8" s="7">
        <v>10067</v>
      </c>
      <c r="I8" s="7">
        <v>17776</v>
      </c>
      <c r="J8" s="7">
        <v>17133</v>
      </c>
      <c r="K8" s="7">
        <v>16653</v>
      </c>
      <c r="L8" s="7">
        <v>11267</v>
      </c>
      <c r="M8" s="7">
        <v>21893</v>
      </c>
      <c r="N8" s="7">
        <v>13987</v>
      </c>
      <c r="O8" s="7">
        <v>6333</v>
      </c>
      <c r="P8" s="7">
        <v>115109</v>
      </c>
      <c r="Q8" s="11">
        <v>14388.625</v>
      </c>
      <c r="R8" s="11">
        <v>4604.3599999999997</v>
      </c>
      <c r="S8" s="11"/>
    </row>
    <row r="9" spans="1:19" x14ac:dyDescent="0.25">
      <c r="A9" s="15" t="s">
        <v>170</v>
      </c>
      <c r="B9" s="20" t="s">
        <v>141</v>
      </c>
      <c r="C9" s="21"/>
      <c r="D9" s="47" t="s">
        <v>274</v>
      </c>
      <c r="E9" s="47"/>
      <c r="F9" s="47"/>
      <c r="G9" s="16" t="s">
        <v>263</v>
      </c>
      <c r="H9" s="7">
        <v>14613</v>
      </c>
      <c r="I9" s="7">
        <v>12724</v>
      </c>
      <c r="J9" s="7">
        <v>18187</v>
      </c>
      <c r="K9" s="7">
        <v>13702</v>
      </c>
      <c r="L9" s="7">
        <v>18120</v>
      </c>
      <c r="M9" s="7">
        <v>11368</v>
      </c>
      <c r="N9" s="7">
        <v>11015</v>
      </c>
      <c r="O9" s="7">
        <v>15130</v>
      </c>
      <c r="P9" s="7">
        <v>114859</v>
      </c>
      <c r="Q9" s="11">
        <v>14357.375</v>
      </c>
      <c r="R9" s="11">
        <v>4594.3599999999997</v>
      </c>
      <c r="S9" s="11"/>
    </row>
    <row r="10" spans="1:19" x14ac:dyDescent="0.25">
      <c r="A10" s="15" t="s">
        <v>171</v>
      </c>
      <c r="B10" s="20" t="s">
        <v>59</v>
      </c>
      <c r="C10" s="21"/>
      <c r="D10" s="47" t="s">
        <v>276</v>
      </c>
      <c r="E10" s="47"/>
      <c r="F10" s="47"/>
      <c r="G10" s="16" t="s">
        <v>264</v>
      </c>
      <c r="H10" s="7">
        <v>6400</v>
      </c>
      <c r="I10" s="7">
        <v>12678</v>
      </c>
      <c r="J10" s="7">
        <v>15142</v>
      </c>
      <c r="K10" s="7">
        <v>10355</v>
      </c>
      <c r="L10" s="7">
        <v>11050</v>
      </c>
      <c r="M10" s="7">
        <v>15000</v>
      </c>
      <c r="N10" s="7">
        <v>25150</v>
      </c>
      <c r="O10" s="7">
        <v>16345</v>
      </c>
      <c r="P10" s="7">
        <v>112120</v>
      </c>
      <c r="Q10" s="11">
        <v>14015</v>
      </c>
      <c r="R10" s="11">
        <v>4484.8</v>
      </c>
      <c r="S10" s="11"/>
    </row>
    <row r="11" spans="1:19" x14ac:dyDescent="0.25">
      <c r="A11" s="15" t="s">
        <v>172</v>
      </c>
      <c r="B11" s="20" t="s">
        <v>98</v>
      </c>
      <c r="C11" s="21"/>
      <c r="D11" s="47" t="s">
        <v>276</v>
      </c>
      <c r="E11" s="47"/>
      <c r="F11" s="47"/>
      <c r="G11" s="16" t="s">
        <v>259</v>
      </c>
      <c r="H11" s="7">
        <v>10020</v>
      </c>
      <c r="I11" s="7">
        <v>16552</v>
      </c>
      <c r="J11" s="7">
        <v>26723</v>
      </c>
      <c r="K11" s="7">
        <v>12025</v>
      </c>
      <c r="L11" s="7">
        <v>5575</v>
      </c>
      <c r="M11" s="7">
        <v>15109</v>
      </c>
      <c r="N11" s="7">
        <v>10576</v>
      </c>
      <c r="O11" s="7">
        <v>10108</v>
      </c>
      <c r="P11" s="7">
        <v>106688</v>
      </c>
      <c r="Q11" s="11">
        <v>13336</v>
      </c>
      <c r="R11" s="11">
        <v>4267.5200000000004</v>
      </c>
      <c r="S11" s="11"/>
    </row>
    <row r="12" spans="1:19" x14ac:dyDescent="0.25">
      <c r="A12" s="15" t="s">
        <v>173</v>
      </c>
      <c r="B12" s="20" t="s">
        <v>136</v>
      </c>
      <c r="C12" s="21"/>
      <c r="D12" s="47" t="s">
        <v>274</v>
      </c>
      <c r="E12" s="47"/>
      <c r="F12" s="47"/>
      <c r="G12" s="16" t="s">
        <v>262</v>
      </c>
      <c r="H12" s="7">
        <v>19865</v>
      </c>
      <c r="I12" s="7">
        <v>17870</v>
      </c>
      <c r="J12" s="7">
        <v>13022</v>
      </c>
      <c r="K12" s="7">
        <v>12780</v>
      </c>
      <c r="L12" s="7">
        <v>8210</v>
      </c>
      <c r="M12" s="7">
        <v>13305</v>
      </c>
      <c r="N12" s="7">
        <v>8864</v>
      </c>
      <c r="O12" s="7">
        <v>10124</v>
      </c>
      <c r="P12" s="7">
        <v>104040</v>
      </c>
      <c r="Q12" s="11">
        <v>13005</v>
      </c>
      <c r="R12" s="11">
        <v>4161.6000000000004</v>
      </c>
      <c r="S12" s="11"/>
    </row>
    <row r="13" spans="1:19" x14ac:dyDescent="0.25">
      <c r="A13" s="15" t="s">
        <v>174</v>
      </c>
      <c r="B13" s="20" t="s">
        <v>63</v>
      </c>
      <c r="C13" s="21"/>
      <c r="D13" s="47" t="s">
        <v>276</v>
      </c>
      <c r="E13" s="47"/>
      <c r="F13" s="47"/>
      <c r="G13" s="16" t="s">
        <v>264</v>
      </c>
      <c r="H13" s="7">
        <v>11467</v>
      </c>
      <c r="I13" s="7">
        <v>12003</v>
      </c>
      <c r="J13" s="7">
        <v>10145</v>
      </c>
      <c r="K13" s="7">
        <v>16219</v>
      </c>
      <c r="L13" s="7">
        <v>15698</v>
      </c>
      <c r="M13" s="7">
        <v>19402</v>
      </c>
      <c r="N13" s="7">
        <v>17886</v>
      </c>
      <c r="O13" s="7">
        <v>0</v>
      </c>
      <c r="P13" s="7">
        <v>102820</v>
      </c>
      <c r="Q13" s="11">
        <v>12852.5</v>
      </c>
      <c r="R13" s="11">
        <v>4112.8</v>
      </c>
      <c r="S13" s="11"/>
    </row>
    <row r="14" spans="1:19" x14ac:dyDescent="0.25">
      <c r="A14" s="15" t="s">
        <v>175</v>
      </c>
      <c r="B14" s="20" t="s">
        <v>103</v>
      </c>
      <c r="C14" s="21"/>
      <c r="D14" s="47" t="s">
        <v>273</v>
      </c>
      <c r="E14" s="47"/>
      <c r="F14" s="47"/>
      <c r="G14" s="16" t="s">
        <v>261</v>
      </c>
      <c r="H14" s="7">
        <v>10189</v>
      </c>
      <c r="I14" s="7">
        <v>10715</v>
      </c>
      <c r="J14" s="7">
        <v>12598</v>
      </c>
      <c r="K14" s="7">
        <v>13384</v>
      </c>
      <c r="L14" s="7">
        <v>6482</v>
      </c>
      <c r="M14" s="7">
        <v>23311</v>
      </c>
      <c r="N14" s="7">
        <v>14147</v>
      </c>
      <c r="O14" s="7">
        <v>11006</v>
      </c>
      <c r="P14" s="7">
        <v>101832</v>
      </c>
      <c r="Q14" s="11">
        <v>12729</v>
      </c>
      <c r="R14" s="11">
        <v>4073.28</v>
      </c>
      <c r="S14" s="11"/>
    </row>
    <row r="15" spans="1:19" x14ac:dyDescent="0.25">
      <c r="A15" s="15" t="s">
        <v>176</v>
      </c>
      <c r="B15" s="20" t="s">
        <v>83</v>
      </c>
      <c r="C15" s="21"/>
      <c r="D15" s="47" t="s">
        <v>276</v>
      </c>
      <c r="E15" s="47"/>
      <c r="F15" s="47"/>
      <c r="G15" s="16" t="s">
        <v>265</v>
      </c>
      <c r="H15" s="7">
        <v>12129</v>
      </c>
      <c r="I15" s="7">
        <v>16283</v>
      </c>
      <c r="J15" s="7">
        <v>10668</v>
      </c>
      <c r="K15" s="7">
        <v>18124</v>
      </c>
      <c r="L15" s="7">
        <v>23916</v>
      </c>
      <c r="M15" s="7">
        <v>19387</v>
      </c>
      <c r="N15" s="7">
        <v>0</v>
      </c>
      <c r="O15" s="7">
        <v>0</v>
      </c>
      <c r="P15" s="7">
        <v>100507</v>
      </c>
      <c r="Q15" s="11">
        <v>12563.375</v>
      </c>
      <c r="R15" s="11">
        <v>4020.28</v>
      </c>
      <c r="S15" s="11"/>
    </row>
    <row r="16" spans="1:19" x14ac:dyDescent="0.25">
      <c r="A16" s="15" t="s">
        <v>177</v>
      </c>
      <c r="B16" s="20" t="s">
        <v>72</v>
      </c>
      <c r="C16" s="21"/>
      <c r="D16" s="47" t="s">
        <v>273</v>
      </c>
      <c r="E16" s="47"/>
      <c r="F16" s="47"/>
      <c r="G16" s="16" t="s">
        <v>266</v>
      </c>
      <c r="H16" s="7">
        <v>18829</v>
      </c>
      <c r="I16" s="7">
        <v>26398</v>
      </c>
      <c r="J16" s="7">
        <v>11877</v>
      </c>
      <c r="K16" s="7">
        <v>1254</v>
      </c>
      <c r="L16" s="7">
        <v>6803</v>
      </c>
      <c r="M16" s="7">
        <v>11060</v>
      </c>
      <c r="N16" s="7">
        <v>10983</v>
      </c>
      <c r="O16" s="7">
        <v>13070</v>
      </c>
      <c r="P16" s="7">
        <v>100274</v>
      </c>
      <c r="Q16" s="11">
        <v>12534.25</v>
      </c>
      <c r="R16" s="11">
        <v>4010.96</v>
      </c>
      <c r="S16" s="11"/>
    </row>
    <row r="17" spans="1:19" x14ac:dyDescent="0.25">
      <c r="A17" s="15" t="s">
        <v>178</v>
      </c>
      <c r="B17" s="20" t="s">
        <v>134</v>
      </c>
      <c r="C17" s="21"/>
      <c r="D17" s="47" t="s">
        <v>274</v>
      </c>
      <c r="E17" s="47"/>
      <c r="F17" s="47"/>
      <c r="G17" s="16" t="s">
        <v>262</v>
      </c>
      <c r="H17" s="7">
        <v>13652</v>
      </c>
      <c r="I17" s="7">
        <v>13510</v>
      </c>
      <c r="J17" s="7">
        <v>14952</v>
      </c>
      <c r="K17" s="7">
        <v>12776</v>
      </c>
      <c r="L17" s="7">
        <v>9269</v>
      </c>
      <c r="M17" s="7">
        <v>11148</v>
      </c>
      <c r="N17" s="7">
        <v>7723</v>
      </c>
      <c r="O17" s="7">
        <v>9491</v>
      </c>
      <c r="P17" s="7">
        <v>92521</v>
      </c>
      <c r="Q17" s="11">
        <v>11565.125</v>
      </c>
      <c r="R17" s="11">
        <v>3700.84</v>
      </c>
      <c r="S17" s="11"/>
    </row>
    <row r="18" spans="1:19" x14ac:dyDescent="0.25">
      <c r="A18" s="15" t="s">
        <v>179</v>
      </c>
      <c r="B18" s="20" t="s">
        <v>101</v>
      </c>
      <c r="C18" s="21"/>
      <c r="D18" s="47" t="s">
        <v>273</v>
      </c>
      <c r="E18" s="47"/>
      <c r="F18" s="47"/>
      <c r="G18" s="16" t="s">
        <v>261</v>
      </c>
      <c r="H18" s="7">
        <v>8519</v>
      </c>
      <c r="I18" s="7">
        <v>18360</v>
      </c>
      <c r="J18" s="7">
        <v>17134</v>
      </c>
      <c r="K18" s="7">
        <v>7680</v>
      </c>
      <c r="L18" s="7">
        <v>9168</v>
      </c>
      <c r="M18" s="7">
        <v>12923</v>
      </c>
      <c r="N18" s="7">
        <v>12081</v>
      </c>
      <c r="O18" s="7">
        <v>5291</v>
      </c>
      <c r="P18" s="7">
        <v>91156</v>
      </c>
      <c r="Q18" s="11">
        <v>11394.5</v>
      </c>
      <c r="R18" s="11">
        <v>3646.2400000000002</v>
      </c>
      <c r="S18" s="11"/>
    </row>
    <row r="19" spans="1:19" x14ac:dyDescent="0.25">
      <c r="A19" s="15" t="s">
        <v>180</v>
      </c>
      <c r="B19" s="20" t="s">
        <v>75</v>
      </c>
      <c r="C19" s="21"/>
      <c r="D19" s="47" t="s">
        <v>276</v>
      </c>
      <c r="E19" s="47"/>
      <c r="F19" s="47"/>
      <c r="G19" s="16" t="s">
        <v>260</v>
      </c>
      <c r="H19" s="7">
        <v>13627</v>
      </c>
      <c r="I19" s="7">
        <v>19237</v>
      </c>
      <c r="J19" s="7">
        <v>11001</v>
      </c>
      <c r="K19" s="7">
        <v>11611</v>
      </c>
      <c r="L19" s="7">
        <v>10027</v>
      </c>
      <c r="M19" s="7">
        <v>3015</v>
      </c>
      <c r="N19" s="7">
        <v>10510</v>
      </c>
      <c r="O19" s="7">
        <v>10631</v>
      </c>
      <c r="P19" s="7">
        <v>89659</v>
      </c>
      <c r="Q19" s="11">
        <v>11207</v>
      </c>
      <c r="R19" s="11">
        <v>3586</v>
      </c>
      <c r="S19" s="11"/>
    </row>
    <row r="20" spans="1:19" x14ac:dyDescent="0.25">
      <c r="A20" s="15" t="s">
        <v>181</v>
      </c>
      <c r="B20" s="20" t="s">
        <v>67</v>
      </c>
      <c r="C20" s="21"/>
      <c r="D20" s="48" t="s">
        <v>273</v>
      </c>
      <c r="E20" s="49"/>
      <c r="F20" s="50"/>
      <c r="G20" s="16" t="s">
        <v>266</v>
      </c>
      <c r="H20" s="15">
        <v>11115</v>
      </c>
      <c r="I20" s="15">
        <v>20895</v>
      </c>
      <c r="J20" s="15">
        <v>15343</v>
      </c>
      <c r="K20" s="15">
        <v>4265</v>
      </c>
      <c r="L20" s="15">
        <v>6200</v>
      </c>
      <c r="M20" s="15">
        <v>10136</v>
      </c>
      <c r="N20" s="15">
        <v>10080</v>
      </c>
      <c r="O20" s="15">
        <v>10144</v>
      </c>
      <c r="P20" s="15">
        <v>88178</v>
      </c>
      <c r="Q20" s="11">
        <v>11022.25</v>
      </c>
      <c r="R20" s="11">
        <v>3527.12</v>
      </c>
      <c r="S20" s="11"/>
    </row>
    <row r="21" spans="1:19" x14ac:dyDescent="0.25">
      <c r="A21" s="15" t="s">
        <v>182</v>
      </c>
      <c r="B21" s="20" t="s">
        <v>78</v>
      </c>
      <c r="C21" s="21"/>
      <c r="D21" s="47" t="s">
        <v>276</v>
      </c>
      <c r="E21" s="47"/>
      <c r="F21" s="47"/>
      <c r="G21" s="16" t="s">
        <v>260</v>
      </c>
      <c r="H21" s="7">
        <v>0</v>
      </c>
      <c r="I21" s="7">
        <v>0</v>
      </c>
      <c r="J21" s="7">
        <v>0</v>
      </c>
      <c r="K21" s="7">
        <v>10139</v>
      </c>
      <c r="L21" s="7">
        <v>9828</v>
      </c>
      <c r="M21" s="7">
        <v>4915</v>
      </c>
      <c r="N21" s="7">
        <v>37523</v>
      </c>
      <c r="O21" s="7">
        <v>24226</v>
      </c>
      <c r="P21" s="7">
        <v>86631</v>
      </c>
      <c r="Q21" s="11">
        <v>10828.875</v>
      </c>
      <c r="R21" s="11">
        <v>3465.2400000000002</v>
      </c>
      <c r="S21" s="11"/>
    </row>
    <row r="22" spans="1:19" x14ac:dyDescent="0.25">
      <c r="A22" s="15" t="s">
        <v>183</v>
      </c>
      <c r="B22" s="20" t="s">
        <v>149</v>
      </c>
      <c r="C22" s="21"/>
      <c r="D22" s="47" t="s">
        <v>275</v>
      </c>
      <c r="E22" s="47"/>
      <c r="F22" s="47"/>
      <c r="G22" s="16" t="s">
        <v>267</v>
      </c>
      <c r="H22" s="7">
        <v>17126</v>
      </c>
      <c r="I22" s="7">
        <v>15461</v>
      </c>
      <c r="J22" s="7">
        <v>10333</v>
      </c>
      <c r="K22" s="7">
        <v>10844</v>
      </c>
      <c r="L22" s="7">
        <v>10164</v>
      </c>
      <c r="M22" s="7">
        <v>12135</v>
      </c>
      <c r="N22" s="7">
        <v>12317</v>
      </c>
      <c r="O22" s="7">
        <v>10159</v>
      </c>
      <c r="P22" s="7">
        <v>86222</v>
      </c>
      <c r="Q22" s="11">
        <v>12317.428571428571</v>
      </c>
      <c r="R22" s="11">
        <v>3448.88</v>
      </c>
      <c r="S22" s="11"/>
    </row>
    <row r="23" spans="1:19" x14ac:dyDescent="0.25">
      <c r="A23" s="15" t="s">
        <v>184</v>
      </c>
      <c r="B23" s="20" t="s">
        <v>93</v>
      </c>
      <c r="C23" s="21"/>
      <c r="D23" s="47" t="s">
        <v>276</v>
      </c>
      <c r="E23" s="47"/>
      <c r="F23" s="47"/>
      <c r="G23" s="16" t="s">
        <v>259</v>
      </c>
      <c r="H23" s="7">
        <v>12008</v>
      </c>
      <c r="I23" s="7">
        <v>10506</v>
      </c>
      <c r="J23" s="7">
        <v>10649</v>
      </c>
      <c r="K23" s="7">
        <v>10822</v>
      </c>
      <c r="L23" s="7">
        <v>10829</v>
      </c>
      <c r="M23" s="7">
        <v>10126</v>
      </c>
      <c r="N23" s="7">
        <v>10000</v>
      </c>
      <c r="O23" s="7">
        <v>10225</v>
      </c>
      <c r="P23" s="7">
        <v>85165</v>
      </c>
      <c r="Q23" s="11">
        <v>10645.625</v>
      </c>
      <c r="R23" s="11">
        <v>3406.6</v>
      </c>
      <c r="S23" s="11"/>
    </row>
    <row r="24" spans="1:19" x14ac:dyDescent="0.25">
      <c r="A24" s="15" t="s">
        <v>185</v>
      </c>
      <c r="B24" s="20" t="s">
        <v>124</v>
      </c>
      <c r="C24" s="21"/>
      <c r="D24" s="47" t="s">
        <v>274</v>
      </c>
      <c r="E24" s="47"/>
      <c r="F24" s="47"/>
      <c r="G24" s="16" t="s">
        <v>268</v>
      </c>
      <c r="H24" s="7">
        <v>10942</v>
      </c>
      <c r="I24" s="7">
        <v>11012</v>
      </c>
      <c r="J24" s="7">
        <v>8140</v>
      </c>
      <c r="K24" s="7">
        <v>4066</v>
      </c>
      <c r="L24" s="7">
        <v>9816</v>
      </c>
      <c r="M24" s="7">
        <v>15232</v>
      </c>
      <c r="N24" s="36">
        <v>17610</v>
      </c>
      <c r="O24" s="7">
        <v>14513</v>
      </c>
      <c r="P24" s="7">
        <v>80389</v>
      </c>
      <c r="Q24" s="11">
        <v>11484.142857142857</v>
      </c>
      <c r="R24" s="11">
        <v>3215.56</v>
      </c>
      <c r="S24" s="11"/>
    </row>
    <row r="25" spans="1:19" x14ac:dyDescent="0.25">
      <c r="A25" s="15" t="s">
        <v>186</v>
      </c>
      <c r="B25" s="20" t="s">
        <v>144</v>
      </c>
      <c r="C25" s="21"/>
      <c r="D25" s="47" t="s">
        <v>274</v>
      </c>
      <c r="E25" s="47"/>
      <c r="F25" s="47"/>
      <c r="G25" s="16" t="s">
        <v>269</v>
      </c>
      <c r="H25" s="7">
        <v>7344</v>
      </c>
      <c r="I25" s="7">
        <v>6496</v>
      </c>
      <c r="J25" s="7">
        <v>3066</v>
      </c>
      <c r="K25" s="7">
        <v>11501</v>
      </c>
      <c r="L25" s="7">
        <v>12743</v>
      </c>
      <c r="M25" s="7">
        <v>16826</v>
      </c>
      <c r="N25" s="7">
        <v>14789</v>
      </c>
      <c r="O25" s="7">
        <v>6313</v>
      </c>
      <c r="P25" s="7">
        <v>79078</v>
      </c>
      <c r="Q25" s="11">
        <v>9884.75</v>
      </c>
      <c r="R25" s="11">
        <v>3163.12</v>
      </c>
      <c r="S25" s="11"/>
    </row>
    <row r="26" spans="1:19" x14ac:dyDescent="0.25">
      <c r="A26" s="15" t="s">
        <v>187</v>
      </c>
      <c r="B26" s="20" t="s">
        <v>56</v>
      </c>
      <c r="C26" s="21"/>
      <c r="D26" s="47" t="s">
        <v>276</v>
      </c>
      <c r="E26" s="47"/>
      <c r="F26" s="47"/>
      <c r="G26" s="16" t="s">
        <v>264</v>
      </c>
      <c r="H26" s="7">
        <v>0</v>
      </c>
      <c r="I26" s="7">
        <v>12810</v>
      </c>
      <c r="J26" s="7">
        <v>14472</v>
      </c>
      <c r="K26" s="7">
        <v>10355</v>
      </c>
      <c r="L26" s="7">
        <v>7218</v>
      </c>
      <c r="M26" s="7">
        <v>10275</v>
      </c>
      <c r="N26" s="7">
        <v>10893</v>
      </c>
      <c r="O26" s="7">
        <v>11793</v>
      </c>
      <c r="P26" s="7">
        <v>77816</v>
      </c>
      <c r="Q26" s="11">
        <v>9727</v>
      </c>
      <c r="R26" s="11">
        <v>3112.64</v>
      </c>
      <c r="S26" s="11"/>
    </row>
    <row r="27" spans="1:19" x14ac:dyDescent="0.25">
      <c r="A27" s="15" t="s">
        <v>188</v>
      </c>
      <c r="B27" s="20" t="s">
        <v>126</v>
      </c>
      <c r="C27" s="21"/>
      <c r="D27" s="47" t="s">
        <v>274</v>
      </c>
      <c r="E27" s="47"/>
      <c r="F27" s="47"/>
      <c r="G27" s="16" t="s">
        <v>268</v>
      </c>
      <c r="H27" s="7">
        <v>5306</v>
      </c>
      <c r="I27" s="7">
        <v>1772</v>
      </c>
      <c r="J27" s="7">
        <v>10120</v>
      </c>
      <c r="K27" s="7">
        <v>9309</v>
      </c>
      <c r="L27" s="7">
        <v>14866</v>
      </c>
      <c r="M27" s="7">
        <v>8604</v>
      </c>
      <c r="N27" s="37">
        <v>10429</v>
      </c>
      <c r="O27" s="7">
        <v>16293</v>
      </c>
      <c r="P27" s="7">
        <v>76699</v>
      </c>
      <c r="Q27" s="11">
        <v>9587.375</v>
      </c>
      <c r="R27" s="11">
        <v>3067.96</v>
      </c>
      <c r="S27" s="11"/>
    </row>
    <row r="28" spans="1:19" x14ac:dyDescent="0.25">
      <c r="A28" s="15" t="s">
        <v>189</v>
      </c>
      <c r="B28" s="20" t="s">
        <v>70</v>
      </c>
      <c r="C28" s="21"/>
      <c r="D28" s="47" t="s">
        <v>273</v>
      </c>
      <c r="E28" s="47"/>
      <c r="F28" s="47"/>
      <c r="G28" s="16" t="s">
        <v>266</v>
      </c>
      <c r="H28" s="7">
        <v>5110</v>
      </c>
      <c r="I28" s="7">
        <v>6282</v>
      </c>
      <c r="J28" s="7">
        <v>5577</v>
      </c>
      <c r="K28" s="7">
        <v>1396</v>
      </c>
      <c r="L28" s="7">
        <v>13206</v>
      </c>
      <c r="M28" s="7">
        <v>19584</v>
      </c>
      <c r="N28" s="7">
        <v>15534</v>
      </c>
      <c r="O28" s="7">
        <v>9469</v>
      </c>
      <c r="P28" s="7">
        <v>76158</v>
      </c>
      <c r="Q28" s="11">
        <v>9519.75</v>
      </c>
      <c r="R28" s="11">
        <v>3046.32</v>
      </c>
      <c r="S28" s="11"/>
    </row>
    <row r="29" spans="1:19" x14ac:dyDescent="0.25">
      <c r="A29" s="15" t="s">
        <v>190</v>
      </c>
      <c r="B29" s="20" t="s">
        <v>69</v>
      </c>
      <c r="C29" s="21"/>
      <c r="D29" s="47" t="s">
        <v>273</v>
      </c>
      <c r="E29" s="47"/>
      <c r="F29" s="47"/>
      <c r="G29" s="16" t="s">
        <v>266</v>
      </c>
      <c r="H29" s="7">
        <v>12027</v>
      </c>
      <c r="I29" s="7">
        <v>7885</v>
      </c>
      <c r="J29" s="7">
        <v>12117</v>
      </c>
      <c r="K29" s="7">
        <v>6081</v>
      </c>
      <c r="L29" s="7">
        <v>11004</v>
      </c>
      <c r="M29" s="7">
        <v>9081</v>
      </c>
      <c r="N29" s="7">
        <v>11484</v>
      </c>
      <c r="O29" s="7">
        <v>5941</v>
      </c>
      <c r="P29" s="7">
        <v>75620</v>
      </c>
      <c r="Q29" s="11">
        <v>9452.5</v>
      </c>
      <c r="R29" s="11">
        <v>3024.8</v>
      </c>
      <c r="S29" s="11"/>
    </row>
    <row r="30" spans="1:19" x14ac:dyDescent="0.25">
      <c r="A30" s="15" t="s">
        <v>191</v>
      </c>
      <c r="B30" s="20" t="s">
        <v>135</v>
      </c>
      <c r="C30" s="21"/>
      <c r="D30" s="47" t="s">
        <v>274</v>
      </c>
      <c r="E30" s="47"/>
      <c r="F30" s="47"/>
      <c r="G30" s="16" t="s">
        <v>262</v>
      </c>
      <c r="H30" s="7">
        <v>5875</v>
      </c>
      <c r="I30" s="7">
        <v>3195</v>
      </c>
      <c r="J30" s="7">
        <v>12339</v>
      </c>
      <c r="K30" s="7">
        <v>8353</v>
      </c>
      <c r="L30" s="7">
        <v>8842</v>
      </c>
      <c r="M30" s="7">
        <v>11129</v>
      </c>
      <c r="N30" s="7">
        <v>12128</v>
      </c>
      <c r="O30" s="7">
        <v>12150</v>
      </c>
      <c r="P30" s="7">
        <v>74011</v>
      </c>
      <c r="Q30" s="11">
        <v>9251.375</v>
      </c>
      <c r="R30" s="11">
        <v>2960.44</v>
      </c>
      <c r="S30" s="11"/>
    </row>
    <row r="31" spans="1:19" x14ac:dyDescent="0.25">
      <c r="A31" s="15" t="s">
        <v>192</v>
      </c>
      <c r="B31" s="20" t="s">
        <v>71</v>
      </c>
      <c r="C31" s="21"/>
      <c r="D31" s="47" t="s">
        <v>273</v>
      </c>
      <c r="E31" s="47"/>
      <c r="F31" s="47"/>
      <c r="G31" s="16" t="s">
        <v>266</v>
      </c>
      <c r="H31" s="7">
        <v>10850</v>
      </c>
      <c r="I31" s="7">
        <v>11221</v>
      </c>
      <c r="J31" s="7">
        <v>15778</v>
      </c>
      <c r="K31" s="7">
        <v>3840</v>
      </c>
      <c r="L31" s="7">
        <v>10616</v>
      </c>
      <c r="M31" s="7">
        <v>6082</v>
      </c>
      <c r="N31" s="7">
        <v>8725</v>
      </c>
      <c r="O31" s="7">
        <v>5156</v>
      </c>
      <c r="P31" s="7">
        <v>72268</v>
      </c>
      <c r="Q31" s="11">
        <v>9033.5</v>
      </c>
      <c r="R31" s="11">
        <v>2890.7200000000003</v>
      </c>
      <c r="S31" s="11"/>
    </row>
    <row r="32" spans="1:19" x14ac:dyDescent="0.25">
      <c r="A32" s="15" t="s">
        <v>193</v>
      </c>
      <c r="B32" s="28" t="s">
        <v>133</v>
      </c>
      <c r="C32" s="30"/>
      <c r="D32" s="47" t="s">
        <v>274</v>
      </c>
      <c r="E32" s="47"/>
      <c r="F32" s="47"/>
      <c r="G32" s="16" t="s">
        <v>262</v>
      </c>
      <c r="H32" s="7">
        <v>10157</v>
      </c>
      <c r="I32" s="7">
        <v>15698</v>
      </c>
      <c r="J32" s="7">
        <v>145</v>
      </c>
      <c r="K32" s="7">
        <v>323</v>
      </c>
      <c r="L32" s="7">
        <v>11520</v>
      </c>
      <c r="M32" s="7">
        <v>14102</v>
      </c>
      <c r="N32" s="7">
        <v>7120</v>
      </c>
      <c r="O32" s="7">
        <v>11093</v>
      </c>
      <c r="P32" s="7">
        <v>70158</v>
      </c>
      <c r="Q32" s="11">
        <v>8769.75</v>
      </c>
      <c r="R32" s="11">
        <v>2806.32</v>
      </c>
      <c r="S32" s="11"/>
    </row>
    <row r="33" spans="1:19" x14ac:dyDescent="0.25">
      <c r="A33" s="26" t="s">
        <v>194</v>
      </c>
      <c r="B33" s="31" t="s">
        <v>108</v>
      </c>
      <c r="C33" s="27"/>
      <c r="D33" s="45" t="s">
        <v>273</v>
      </c>
      <c r="E33" s="45"/>
      <c r="F33" s="45"/>
      <c r="G33" s="12" t="s">
        <v>270</v>
      </c>
      <c r="H33" s="12">
        <v>4736</v>
      </c>
      <c r="I33" s="12">
        <v>7734</v>
      </c>
      <c r="J33" s="12">
        <v>10436</v>
      </c>
      <c r="K33" s="12">
        <v>10912</v>
      </c>
      <c r="L33" s="12">
        <v>1139</v>
      </c>
      <c r="M33" s="12">
        <v>8479</v>
      </c>
      <c r="N33" s="12">
        <v>17386</v>
      </c>
      <c r="O33" s="12">
        <v>9112</v>
      </c>
      <c r="P33" s="12">
        <v>69934</v>
      </c>
      <c r="Q33" s="13">
        <v>8741.75</v>
      </c>
      <c r="R33" s="13">
        <v>2797.36</v>
      </c>
      <c r="S33" s="13"/>
    </row>
    <row r="34" spans="1:19" x14ac:dyDescent="0.25">
      <c r="A34" s="12" t="s">
        <v>195</v>
      </c>
      <c r="B34" s="29" t="s">
        <v>137</v>
      </c>
      <c r="C34" s="29"/>
      <c r="D34" s="45" t="s">
        <v>274</v>
      </c>
      <c r="E34" s="45"/>
      <c r="F34" s="45"/>
      <c r="G34" s="12" t="s">
        <v>262</v>
      </c>
      <c r="H34" s="12">
        <v>2318</v>
      </c>
      <c r="I34" s="12">
        <v>7766</v>
      </c>
      <c r="J34" s="12">
        <v>12322</v>
      </c>
      <c r="K34" s="12">
        <v>8341</v>
      </c>
      <c r="L34" s="12">
        <v>19348</v>
      </c>
      <c r="M34" s="12">
        <v>8537</v>
      </c>
      <c r="N34" s="12">
        <v>3027</v>
      </c>
      <c r="O34" s="12">
        <v>7868</v>
      </c>
      <c r="P34" s="12">
        <v>69527</v>
      </c>
      <c r="Q34" s="13">
        <v>8690.875</v>
      </c>
      <c r="R34" s="13">
        <v>2781.08</v>
      </c>
      <c r="S34" s="13"/>
    </row>
    <row r="35" spans="1:19" x14ac:dyDescent="0.25">
      <c r="A35" s="12" t="s">
        <v>196</v>
      </c>
      <c r="B35" s="22" t="s">
        <v>102</v>
      </c>
      <c r="C35" s="22"/>
      <c r="D35" s="45" t="s">
        <v>273</v>
      </c>
      <c r="E35" s="45"/>
      <c r="F35" s="45"/>
      <c r="G35" s="12" t="s">
        <v>261</v>
      </c>
      <c r="H35" s="12">
        <v>14808</v>
      </c>
      <c r="I35" s="12">
        <v>11449</v>
      </c>
      <c r="J35" s="12">
        <v>11480</v>
      </c>
      <c r="K35" s="12">
        <v>7586</v>
      </c>
      <c r="L35" s="12">
        <v>2714</v>
      </c>
      <c r="M35" s="12">
        <v>4846</v>
      </c>
      <c r="N35" s="12">
        <v>12423</v>
      </c>
      <c r="O35" s="12">
        <v>3315</v>
      </c>
      <c r="P35" s="12">
        <v>68621</v>
      </c>
      <c r="Q35" s="13">
        <v>8577.625</v>
      </c>
      <c r="R35" s="13">
        <v>2744.84</v>
      </c>
      <c r="S35" s="13"/>
    </row>
    <row r="36" spans="1:19" x14ac:dyDescent="0.25">
      <c r="A36" s="12" t="s">
        <v>197</v>
      </c>
      <c r="B36" s="22" t="s">
        <v>142</v>
      </c>
      <c r="C36" s="22"/>
      <c r="D36" s="45" t="s">
        <v>274</v>
      </c>
      <c r="E36" s="45"/>
      <c r="F36" s="45"/>
      <c r="G36" s="12" t="s">
        <v>263</v>
      </c>
      <c r="H36" s="12">
        <v>7011</v>
      </c>
      <c r="I36" s="12">
        <v>6754</v>
      </c>
      <c r="J36" s="12">
        <v>7407</v>
      </c>
      <c r="K36" s="12">
        <v>13005</v>
      </c>
      <c r="L36" s="12">
        <v>9582</v>
      </c>
      <c r="M36" s="12">
        <v>10234</v>
      </c>
      <c r="N36" s="12">
        <v>12575</v>
      </c>
      <c r="O36" s="12">
        <v>2004</v>
      </c>
      <c r="P36" s="12">
        <v>68572</v>
      </c>
      <c r="Q36" s="13">
        <v>8571.5</v>
      </c>
      <c r="R36" s="13">
        <v>2742.88</v>
      </c>
      <c r="S36" s="13"/>
    </row>
    <row r="37" spans="1:19" x14ac:dyDescent="0.25">
      <c r="A37" s="12" t="s">
        <v>198</v>
      </c>
      <c r="B37" s="22" t="s">
        <v>107</v>
      </c>
      <c r="C37" s="22"/>
      <c r="D37" s="45" t="s">
        <v>273</v>
      </c>
      <c r="E37" s="45"/>
      <c r="F37" s="45"/>
      <c r="G37" s="12" t="s">
        <v>270</v>
      </c>
      <c r="H37" s="12">
        <v>4465</v>
      </c>
      <c r="I37" s="12">
        <v>4348</v>
      </c>
      <c r="J37" s="12">
        <v>6282</v>
      </c>
      <c r="K37" s="12">
        <v>3773</v>
      </c>
      <c r="L37" s="12">
        <v>6028</v>
      </c>
      <c r="M37" s="12">
        <v>11830</v>
      </c>
      <c r="N37" s="12">
        <v>16396</v>
      </c>
      <c r="O37" s="12">
        <v>12207</v>
      </c>
      <c r="P37" s="12">
        <v>65329</v>
      </c>
      <c r="Q37" s="13">
        <v>8166.125</v>
      </c>
      <c r="R37" s="13">
        <v>2613.16</v>
      </c>
      <c r="S37" s="13"/>
    </row>
    <row r="38" spans="1:19" x14ac:dyDescent="0.25">
      <c r="A38" s="12" t="s">
        <v>199</v>
      </c>
      <c r="B38" s="22" t="s">
        <v>148</v>
      </c>
      <c r="C38" s="22"/>
      <c r="D38" s="45" t="s">
        <v>275</v>
      </c>
      <c r="E38" s="45"/>
      <c r="F38" s="45"/>
      <c r="G38" s="12" t="s">
        <v>267</v>
      </c>
      <c r="H38" s="12">
        <v>3255</v>
      </c>
      <c r="I38" s="12">
        <v>1009</v>
      </c>
      <c r="J38" s="12">
        <v>6563</v>
      </c>
      <c r="K38" s="12">
        <v>4983</v>
      </c>
      <c r="L38" s="12">
        <v>5784</v>
      </c>
      <c r="M38" s="12">
        <v>9968</v>
      </c>
      <c r="N38" s="12">
        <v>27435</v>
      </c>
      <c r="O38" s="12">
        <v>6302</v>
      </c>
      <c r="P38" s="12">
        <v>65299</v>
      </c>
      <c r="Q38" s="13">
        <v>8162.375</v>
      </c>
      <c r="R38" s="13">
        <v>2611.96</v>
      </c>
      <c r="S38" s="13"/>
    </row>
    <row r="39" spans="1:19" x14ac:dyDescent="0.25">
      <c r="A39" s="12" t="s">
        <v>200</v>
      </c>
      <c r="B39" s="22" t="s">
        <v>120</v>
      </c>
      <c r="C39" s="22"/>
      <c r="D39" s="45" t="s">
        <v>273</v>
      </c>
      <c r="E39" s="45"/>
      <c r="F39" s="45"/>
      <c r="G39" s="12" t="s">
        <v>258</v>
      </c>
      <c r="H39" s="12">
        <v>2761</v>
      </c>
      <c r="I39" s="12">
        <v>10180</v>
      </c>
      <c r="J39" s="12">
        <v>16006</v>
      </c>
      <c r="K39" s="12">
        <v>739</v>
      </c>
      <c r="L39" s="12">
        <v>7607</v>
      </c>
      <c r="M39" s="12">
        <v>14468</v>
      </c>
      <c r="N39" s="12">
        <v>1267</v>
      </c>
      <c r="O39" s="12">
        <v>11959</v>
      </c>
      <c r="P39" s="12">
        <v>64987</v>
      </c>
      <c r="Q39" s="13">
        <v>8123.375</v>
      </c>
      <c r="R39" s="13">
        <v>2599.48</v>
      </c>
      <c r="S39" s="13"/>
    </row>
    <row r="40" spans="1:19" x14ac:dyDescent="0.25">
      <c r="A40" s="12" t="s">
        <v>201</v>
      </c>
      <c r="B40" s="22" t="s">
        <v>138</v>
      </c>
      <c r="C40" s="22"/>
      <c r="D40" s="45" t="s">
        <v>274</v>
      </c>
      <c r="E40" s="45"/>
      <c r="F40" s="45"/>
      <c r="G40" s="12" t="s">
        <v>262</v>
      </c>
      <c r="H40" s="12">
        <v>3451</v>
      </c>
      <c r="I40" s="12">
        <v>7927</v>
      </c>
      <c r="J40" s="12">
        <v>19887</v>
      </c>
      <c r="K40" s="12">
        <v>4701</v>
      </c>
      <c r="L40" s="12">
        <v>9293</v>
      </c>
      <c r="M40" s="12">
        <v>10372</v>
      </c>
      <c r="N40" s="12">
        <v>5108</v>
      </c>
      <c r="O40" s="12">
        <v>4224</v>
      </c>
      <c r="P40" s="12">
        <v>64963</v>
      </c>
      <c r="Q40" s="13">
        <v>8120.375</v>
      </c>
      <c r="R40" s="13">
        <v>2598.52</v>
      </c>
      <c r="S40" s="13"/>
    </row>
    <row r="41" spans="1:19" x14ac:dyDescent="0.25">
      <c r="A41" s="12" t="s">
        <v>202</v>
      </c>
      <c r="B41" s="22" t="s">
        <v>65</v>
      </c>
      <c r="C41" s="22"/>
      <c r="D41" s="45" t="s">
        <v>273</v>
      </c>
      <c r="E41" s="45"/>
      <c r="F41" s="45"/>
      <c r="G41" s="12" t="s">
        <v>266</v>
      </c>
      <c r="H41" s="12">
        <v>6634</v>
      </c>
      <c r="I41" s="12">
        <v>13037</v>
      </c>
      <c r="J41" s="12">
        <v>8255</v>
      </c>
      <c r="K41" s="12">
        <v>8213</v>
      </c>
      <c r="L41" s="12">
        <v>7721</v>
      </c>
      <c r="M41" s="12">
        <v>7246</v>
      </c>
      <c r="N41" s="12">
        <v>10179</v>
      </c>
      <c r="O41" s="12">
        <v>3134</v>
      </c>
      <c r="P41" s="12">
        <v>64419</v>
      </c>
      <c r="Q41" s="13">
        <v>8052.375</v>
      </c>
      <c r="R41" s="13">
        <v>2576.7600000000002</v>
      </c>
      <c r="S41" s="13"/>
    </row>
    <row r="42" spans="1:19" x14ac:dyDescent="0.25">
      <c r="A42" s="12" t="s">
        <v>203</v>
      </c>
      <c r="B42" s="22" t="s">
        <v>104</v>
      </c>
      <c r="C42" s="22"/>
      <c r="D42" s="45" t="s">
        <v>273</v>
      </c>
      <c r="E42" s="45"/>
      <c r="F42" s="45"/>
      <c r="G42" s="12" t="s">
        <v>261</v>
      </c>
      <c r="H42" s="12">
        <v>11203</v>
      </c>
      <c r="I42" s="12">
        <v>1571</v>
      </c>
      <c r="J42" s="12">
        <v>14301</v>
      </c>
      <c r="K42" s="12">
        <v>3002</v>
      </c>
      <c r="L42" s="12">
        <v>13661</v>
      </c>
      <c r="M42" s="12">
        <v>11475</v>
      </c>
      <c r="N42" s="12">
        <v>5160</v>
      </c>
      <c r="O42" s="12">
        <v>3855</v>
      </c>
      <c r="P42" s="12">
        <v>64228</v>
      </c>
      <c r="Q42" s="13">
        <v>8028.5</v>
      </c>
      <c r="R42" s="13">
        <v>2569.12</v>
      </c>
      <c r="S42" s="13"/>
    </row>
    <row r="43" spans="1:19" x14ac:dyDescent="0.25">
      <c r="A43" s="12" t="s">
        <v>204</v>
      </c>
      <c r="B43" s="22" t="s">
        <v>115</v>
      </c>
      <c r="C43" s="22"/>
      <c r="D43" s="45" t="s">
        <v>273</v>
      </c>
      <c r="E43" s="45"/>
      <c r="F43" s="45"/>
      <c r="G43" s="12" t="s">
        <v>271</v>
      </c>
      <c r="H43" s="12">
        <v>5517</v>
      </c>
      <c r="I43" s="12">
        <v>5313</v>
      </c>
      <c r="J43" s="12">
        <v>10179</v>
      </c>
      <c r="K43" s="12">
        <v>13593</v>
      </c>
      <c r="L43" s="12">
        <v>2708</v>
      </c>
      <c r="M43" s="12">
        <v>6209</v>
      </c>
      <c r="N43" s="12">
        <v>5332</v>
      </c>
      <c r="O43" s="12">
        <v>13810</v>
      </c>
      <c r="P43" s="12">
        <v>62661</v>
      </c>
      <c r="Q43" s="13">
        <v>7832.625</v>
      </c>
      <c r="R43" s="13">
        <v>2506.44</v>
      </c>
      <c r="S43" s="13"/>
    </row>
    <row r="44" spans="1:19" x14ac:dyDescent="0.25">
      <c r="A44" s="12" t="s">
        <v>205</v>
      </c>
      <c r="B44" s="22" t="s">
        <v>128</v>
      </c>
      <c r="C44" s="22"/>
      <c r="D44" s="45" t="s">
        <v>274</v>
      </c>
      <c r="E44" s="45"/>
      <c r="F44" s="45"/>
      <c r="G44" s="12" t="s">
        <v>268</v>
      </c>
      <c r="H44" s="12">
        <v>9102</v>
      </c>
      <c r="I44" s="12">
        <v>7986</v>
      </c>
      <c r="J44" s="12">
        <v>9231</v>
      </c>
      <c r="K44" s="12">
        <v>7760</v>
      </c>
      <c r="L44" s="12">
        <v>8471</v>
      </c>
      <c r="M44" s="12">
        <v>9345</v>
      </c>
      <c r="N44" s="12">
        <v>9389</v>
      </c>
      <c r="O44" s="12">
        <v>0</v>
      </c>
      <c r="P44" s="12">
        <v>61284</v>
      </c>
      <c r="Q44" s="13">
        <v>7660.5</v>
      </c>
      <c r="R44" s="13">
        <v>2451.36</v>
      </c>
      <c r="S44" s="13"/>
    </row>
    <row r="45" spans="1:19" x14ac:dyDescent="0.25">
      <c r="A45" s="12" t="s">
        <v>206</v>
      </c>
      <c r="B45" s="22" t="s">
        <v>123</v>
      </c>
      <c r="C45" s="22"/>
      <c r="D45" s="45" t="s">
        <v>273</v>
      </c>
      <c r="E45" s="45"/>
      <c r="F45" s="45"/>
      <c r="G45" s="12" t="s">
        <v>258</v>
      </c>
      <c r="H45" s="12">
        <v>15703</v>
      </c>
      <c r="I45" s="12">
        <v>19191</v>
      </c>
      <c r="J45" s="12">
        <v>5056</v>
      </c>
      <c r="K45" s="12">
        <v>3672</v>
      </c>
      <c r="L45" s="12">
        <v>6427</v>
      </c>
      <c r="M45" s="12">
        <v>9223</v>
      </c>
      <c r="N45" s="12">
        <v>389</v>
      </c>
      <c r="O45" s="12">
        <v>545</v>
      </c>
      <c r="P45" s="12">
        <v>60206</v>
      </c>
      <c r="Q45" s="13">
        <v>7525.75</v>
      </c>
      <c r="R45" s="13">
        <v>2408.2400000000002</v>
      </c>
      <c r="S45" s="13"/>
    </row>
    <row r="46" spans="1:19" x14ac:dyDescent="0.25">
      <c r="A46" s="12" t="s">
        <v>207</v>
      </c>
      <c r="B46" s="22" t="s">
        <v>86</v>
      </c>
      <c r="C46" s="22"/>
      <c r="D46" s="45" t="s">
        <v>276</v>
      </c>
      <c r="E46" s="45"/>
      <c r="F46" s="45"/>
      <c r="G46" s="12" t="s">
        <v>272</v>
      </c>
      <c r="H46" s="12">
        <v>7584</v>
      </c>
      <c r="I46" s="12">
        <v>1779</v>
      </c>
      <c r="J46" s="12">
        <v>6385</v>
      </c>
      <c r="K46" s="12">
        <v>978</v>
      </c>
      <c r="L46" s="12">
        <v>10590</v>
      </c>
      <c r="M46" s="12">
        <v>8577</v>
      </c>
      <c r="N46" s="12">
        <v>11383</v>
      </c>
      <c r="O46" s="12">
        <v>10513</v>
      </c>
      <c r="P46" s="12">
        <v>57789</v>
      </c>
      <c r="Q46" s="13">
        <v>7223.625</v>
      </c>
      <c r="R46" s="13">
        <v>2311.56</v>
      </c>
      <c r="S46" s="13"/>
    </row>
    <row r="47" spans="1:19" x14ac:dyDescent="0.25">
      <c r="A47" s="12" t="s">
        <v>208</v>
      </c>
      <c r="B47" s="22" t="s">
        <v>81</v>
      </c>
      <c r="C47" s="22"/>
      <c r="D47" s="45" t="s">
        <v>276</v>
      </c>
      <c r="E47" s="45"/>
      <c r="F47" s="45"/>
      <c r="G47" s="12" t="s">
        <v>265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7720</v>
      </c>
      <c r="N47" s="12">
        <v>26211</v>
      </c>
      <c r="O47" s="12">
        <v>23350</v>
      </c>
      <c r="P47" s="12">
        <v>57281</v>
      </c>
      <c r="Q47" s="13">
        <v>7160.125</v>
      </c>
      <c r="R47" s="13">
        <v>2291.2400000000002</v>
      </c>
      <c r="S47" s="13"/>
    </row>
    <row r="48" spans="1:19" x14ac:dyDescent="0.25">
      <c r="A48" s="12" t="s">
        <v>209</v>
      </c>
      <c r="B48" s="32" t="s">
        <v>82</v>
      </c>
      <c r="C48" s="32"/>
      <c r="D48" s="45" t="s">
        <v>276</v>
      </c>
      <c r="E48" s="45"/>
      <c r="F48" s="45"/>
      <c r="G48" s="12" t="s">
        <v>265</v>
      </c>
      <c r="H48" s="12">
        <v>0</v>
      </c>
      <c r="I48" s="12">
        <v>0</v>
      </c>
      <c r="J48" s="12">
        <v>0</v>
      </c>
      <c r="K48" s="12">
        <v>17310</v>
      </c>
      <c r="L48" s="12">
        <v>9008</v>
      </c>
      <c r="M48" s="12">
        <v>13980</v>
      </c>
      <c r="N48" s="12">
        <v>10119</v>
      </c>
      <c r="O48" s="12">
        <v>6139</v>
      </c>
      <c r="P48" s="12">
        <v>56556</v>
      </c>
      <c r="Q48" s="13">
        <v>7069.5</v>
      </c>
      <c r="R48" s="13">
        <v>2262.2400000000002</v>
      </c>
      <c r="S48" s="13"/>
    </row>
    <row r="49" spans="1:19" x14ac:dyDescent="0.25">
      <c r="A49" s="26" t="s">
        <v>210</v>
      </c>
      <c r="B49" s="33" t="s">
        <v>143</v>
      </c>
      <c r="C49" s="34"/>
      <c r="D49" s="46" t="s">
        <v>274</v>
      </c>
      <c r="E49" s="45"/>
      <c r="F49" s="45"/>
      <c r="G49" s="12" t="s">
        <v>263</v>
      </c>
      <c r="H49" s="12">
        <v>5581</v>
      </c>
      <c r="I49" s="12">
        <v>5839</v>
      </c>
      <c r="J49" s="12">
        <v>15535</v>
      </c>
      <c r="K49" s="12">
        <v>2676</v>
      </c>
      <c r="L49" s="12">
        <v>5612</v>
      </c>
      <c r="M49" s="12">
        <v>13378</v>
      </c>
      <c r="N49" s="12">
        <v>968</v>
      </c>
      <c r="O49" s="12">
        <v>4825</v>
      </c>
      <c r="P49" s="12">
        <v>54414</v>
      </c>
      <c r="Q49" s="13">
        <v>6801.75</v>
      </c>
      <c r="R49" s="13">
        <v>2176.56</v>
      </c>
      <c r="S49" s="13"/>
    </row>
    <row r="50" spans="1:19" x14ac:dyDescent="0.25">
      <c r="A50" s="26" t="s">
        <v>211</v>
      </c>
      <c r="B50" s="31" t="s">
        <v>66</v>
      </c>
      <c r="C50" s="27"/>
      <c r="D50" s="45" t="s">
        <v>273</v>
      </c>
      <c r="E50" s="45"/>
      <c r="F50" s="45"/>
      <c r="G50" s="12" t="s">
        <v>266</v>
      </c>
      <c r="H50" s="12">
        <v>10042</v>
      </c>
      <c r="I50" s="12">
        <v>11333</v>
      </c>
      <c r="J50" s="12">
        <v>13365</v>
      </c>
      <c r="K50" s="12">
        <v>4271</v>
      </c>
      <c r="L50" s="12">
        <v>4927</v>
      </c>
      <c r="M50" s="12">
        <v>4470</v>
      </c>
      <c r="N50" s="12">
        <v>805</v>
      </c>
      <c r="O50" s="12">
        <v>4841</v>
      </c>
      <c r="P50" s="12">
        <v>54054</v>
      </c>
      <c r="Q50" s="13">
        <v>6756.75</v>
      </c>
      <c r="R50" s="13">
        <v>2162.16</v>
      </c>
      <c r="S50" s="13"/>
    </row>
    <row r="51" spans="1:19" x14ac:dyDescent="0.25">
      <c r="A51" s="12" t="s">
        <v>212</v>
      </c>
      <c r="B51" s="29" t="s">
        <v>90</v>
      </c>
      <c r="C51" s="29"/>
      <c r="D51" s="45" t="s">
        <v>276</v>
      </c>
      <c r="E51" s="45"/>
      <c r="F51" s="45"/>
      <c r="G51" s="12" t="s">
        <v>259</v>
      </c>
      <c r="H51" s="12">
        <v>10144</v>
      </c>
      <c r="I51" s="12">
        <v>10501</v>
      </c>
      <c r="J51" s="12">
        <v>2029</v>
      </c>
      <c r="K51" s="12">
        <v>1093</v>
      </c>
      <c r="L51" s="12">
        <v>12261</v>
      </c>
      <c r="M51" s="12">
        <v>10217</v>
      </c>
      <c r="N51" s="12">
        <v>7282</v>
      </c>
      <c r="O51" s="12">
        <v>0</v>
      </c>
      <c r="P51" s="12">
        <v>53527</v>
      </c>
      <c r="Q51" s="13">
        <v>6690.875</v>
      </c>
      <c r="R51" s="13">
        <v>2141.08</v>
      </c>
      <c r="S51" s="13"/>
    </row>
    <row r="52" spans="1:19" x14ac:dyDescent="0.25">
      <c r="A52" s="12" t="s">
        <v>213</v>
      </c>
      <c r="B52" s="22" t="s">
        <v>113</v>
      </c>
      <c r="C52" s="22"/>
      <c r="D52" s="45" t="s">
        <v>273</v>
      </c>
      <c r="E52" s="45"/>
      <c r="F52" s="45"/>
      <c r="G52" s="12" t="s">
        <v>271</v>
      </c>
      <c r="H52" s="12">
        <v>639</v>
      </c>
      <c r="I52" s="12">
        <v>744</v>
      </c>
      <c r="J52" s="12">
        <v>315</v>
      </c>
      <c r="K52" s="12">
        <v>948</v>
      </c>
      <c r="L52" s="12">
        <v>9167</v>
      </c>
      <c r="M52" s="12">
        <v>20132</v>
      </c>
      <c r="N52" s="12">
        <v>10479</v>
      </c>
      <c r="O52" s="12">
        <v>10685</v>
      </c>
      <c r="P52" s="12">
        <v>53109</v>
      </c>
      <c r="Q52" s="13">
        <v>6638.625</v>
      </c>
      <c r="R52" s="13">
        <v>2124.36</v>
      </c>
      <c r="S52" s="13"/>
    </row>
    <row r="53" spans="1:19" x14ac:dyDescent="0.25">
      <c r="A53" s="12" t="s">
        <v>214</v>
      </c>
      <c r="B53" s="22" t="s">
        <v>129</v>
      </c>
      <c r="C53" s="22"/>
      <c r="D53" s="45" t="s">
        <v>273</v>
      </c>
      <c r="E53" s="45"/>
      <c r="F53" s="45"/>
      <c r="G53" s="12" t="s">
        <v>258</v>
      </c>
      <c r="H53" s="12">
        <v>1267</v>
      </c>
      <c r="I53" s="12">
        <v>8978</v>
      </c>
      <c r="J53" s="12">
        <v>7468</v>
      </c>
      <c r="K53" s="12">
        <v>8413</v>
      </c>
      <c r="L53" s="12">
        <v>14946</v>
      </c>
      <c r="M53" s="12">
        <v>3369</v>
      </c>
      <c r="N53" s="12">
        <v>6430</v>
      </c>
      <c r="O53" s="12">
        <v>0</v>
      </c>
      <c r="P53" s="12">
        <v>50871</v>
      </c>
      <c r="Q53" s="13">
        <v>6358.875</v>
      </c>
      <c r="R53" s="13">
        <v>2034.8400000000001</v>
      </c>
      <c r="S53" s="13"/>
    </row>
    <row r="54" spans="1:19" x14ac:dyDescent="0.25">
      <c r="A54" s="12" t="s">
        <v>215</v>
      </c>
      <c r="B54" s="32" t="s">
        <v>97</v>
      </c>
      <c r="C54" s="32"/>
      <c r="D54" s="45" t="s">
        <v>276</v>
      </c>
      <c r="E54" s="45"/>
      <c r="F54" s="45"/>
      <c r="G54" s="12" t="s">
        <v>259</v>
      </c>
      <c r="H54" s="12">
        <v>6394</v>
      </c>
      <c r="I54" s="12">
        <v>7599</v>
      </c>
      <c r="J54" s="12">
        <v>9761</v>
      </c>
      <c r="K54" s="12">
        <v>3568</v>
      </c>
      <c r="L54" s="12">
        <v>4042</v>
      </c>
      <c r="M54" s="12">
        <v>5329</v>
      </c>
      <c r="N54" s="12">
        <v>7032</v>
      </c>
      <c r="O54" s="12">
        <v>7032</v>
      </c>
      <c r="P54" s="12">
        <v>50757</v>
      </c>
      <c r="Q54" s="13">
        <v>6344.625</v>
      </c>
      <c r="R54" s="13">
        <v>2030.28</v>
      </c>
      <c r="S54" s="13"/>
    </row>
    <row r="55" spans="1:19" x14ac:dyDescent="0.25">
      <c r="A55" s="26" t="s">
        <v>216</v>
      </c>
      <c r="B55" s="31" t="s">
        <v>130</v>
      </c>
      <c r="C55" s="27"/>
      <c r="D55" s="45" t="s">
        <v>276</v>
      </c>
      <c r="E55" s="45"/>
      <c r="F55" s="45"/>
      <c r="G55" s="12" t="s">
        <v>259</v>
      </c>
      <c r="H55" s="12">
        <v>4089</v>
      </c>
      <c r="I55" s="12">
        <v>2216</v>
      </c>
      <c r="J55" s="12">
        <v>10971</v>
      </c>
      <c r="K55" s="12">
        <v>2891</v>
      </c>
      <c r="L55" s="12">
        <v>5551</v>
      </c>
      <c r="M55" s="12">
        <v>10015</v>
      </c>
      <c r="N55" s="12">
        <v>10544</v>
      </c>
      <c r="O55" s="12">
        <v>4247</v>
      </c>
      <c r="P55" s="12">
        <v>50524</v>
      </c>
      <c r="Q55" s="13">
        <v>6315.5</v>
      </c>
      <c r="R55" s="13">
        <v>2020.96</v>
      </c>
      <c r="S55" s="13"/>
    </row>
    <row r="56" spans="1:19" x14ac:dyDescent="0.25">
      <c r="A56" s="12" t="s">
        <v>217</v>
      </c>
      <c r="B56" s="35" t="s">
        <v>118</v>
      </c>
      <c r="C56" s="35"/>
      <c r="D56" s="45" t="s">
        <v>273</v>
      </c>
      <c r="E56" s="45"/>
      <c r="F56" s="45"/>
      <c r="G56" s="12" t="s">
        <v>258</v>
      </c>
      <c r="H56" s="12">
        <v>0</v>
      </c>
      <c r="I56" s="12">
        <v>0</v>
      </c>
      <c r="J56" s="12">
        <v>17240</v>
      </c>
      <c r="K56" s="12">
        <v>1654</v>
      </c>
      <c r="L56" s="12">
        <v>13006</v>
      </c>
      <c r="M56" s="12">
        <v>18079</v>
      </c>
      <c r="N56" s="12">
        <v>0</v>
      </c>
      <c r="O56" s="12">
        <v>0</v>
      </c>
      <c r="P56" s="12">
        <v>49979</v>
      </c>
      <c r="Q56" s="13">
        <v>6247.375</v>
      </c>
      <c r="R56" s="13">
        <v>1999.16</v>
      </c>
      <c r="S56" s="13"/>
    </row>
    <row r="57" spans="1:19" x14ac:dyDescent="0.25">
      <c r="A57" s="26" t="s">
        <v>218</v>
      </c>
      <c r="B57" s="31" t="s">
        <v>116</v>
      </c>
      <c r="C57" s="27"/>
      <c r="D57" s="45" t="s">
        <v>273</v>
      </c>
      <c r="E57" s="45"/>
      <c r="F57" s="45"/>
      <c r="G57" s="12" t="s">
        <v>271</v>
      </c>
      <c r="H57" s="12">
        <v>6038</v>
      </c>
      <c r="I57" s="12">
        <v>6976</v>
      </c>
      <c r="J57" s="12">
        <v>5405</v>
      </c>
      <c r="K57" s="12">
        <v>9005</v>
      </c>
      <c r="L57" s="12">
        <v>5020</v>
      </c>
      <c r="M57" s="12">
        <v>959</v>
      </c>
      <c r="N57" s="12">
        <v>6942</v>
      </c>
      <c r="O57" s="12">
        <v>9041</v>
      </c>
      <c r="P57" s="12">
        <v>49386</v>
      </c>
      <c r="Q57" s="13">
        <v>6173.25</v>
      </c>
      <c r="R57" s="13">
        <v>1975.44</v>
      </c>
      <c r="S57" s="13"/>
    </row>
    <row r="58" spans="1:19" x14ac:dyDescent="0.25">
      <c r="A58" s="12" t="s">
        <v>219</v>
      </c>
      <c r="B58" s="29" t="s">
        <v>117</v>
      </c>
      <c r="C58" s="29"/>
      <c r="D58" s="45" t="s">
        <v>273</v>
      </c>
      <c r="E58" s="45"/>
      <c r="F58" s="45"/>
      <c r="G58" s="12" t="s">
        <v>258</v>
      </c>
      <c r="H58" s="12">
        <v>955</v>
      </c>
      <c r="I58" s="12">
        <v>5693</v>
      </c>
      <c r="J58" s="12">
        <v>293</v>
      </c>
      <c r="K58" s="12">
        <v>15360</v>
      </c>
      <c r="L58" s="12">
        <v>4304</v>
      </c>
      <c r="M58" s="12">
        <v>12032</v>
      </c>
      <c r="N58" s="12">
        <v>10588</v>
      </c>
      <c r="O58" s="12">
        <v>0</v>
      </c>
      <c r="P58" s="12">
        <v>49225</v>
      </c>
      <c r="Q58" s="13">
        <v>6153.125</v>
      </c>
      <c r="R58" s="13">
        <v>1969</v>
      </c>
      <c r="S58" s="13"/>
    </row>
    <row r="59" spans="1:19" x14ac:dyDescent="0.25">
      <c r="A59" s="12" t="s">
        <v>220</v>
      </c>
      <c r="B59" s="22" t="s">
        <v>76</v>
      </c>
      <c r="C59" s="22"/>
      <c r="D59" s="45" t="s">
        <v>276</v>
      </c>
      <c r="E59" s="45"/>
      <c r="F59" s="45"/>
      <c r="G59" s="12" t="s">
        <v>260</v>
      </c>
      <c r="H59" s="12">
        <v>4190</v>
      </c>
      <c r="I59" s="12">
        <v>1073</v>
      </c>
      <c r="J59" s="12">
        <v>9263</v>
      </c>
      <c r="K59" s="12">
        <v>5520</v>
      </c>
      <c r="L59" s="12">
        <v>1673</v>
      </c>
      <c r="M59" s="12">
        <v>7971</v>
      </c>
      <c r="N59" s="12">
        <v>9312</v>
      </c>
      <c r="O59" s="12">
        <v>10028</v>
      </c>
      <c r="P59" s="12">
        <v>49030</v>
      </c>
      <c r="Q59" s="13">
        <v>6128.75</v>
      </c>
      <c r="R59" s="13">
        <v>1961.2</v>
      </c>
      <c r="S59" s="13"/>
    </row>
    <row r="60" spans="1:19" x14ac:dyDescent="0.25">
      <c r="A60" s="12" t="s">
        <v>221</v>
      </c>
      <c r="B60" s="22" t="s">
        <v>150</v>
      </c>
      <c r="C60" s="22"/>
      <c r="D60" s="45" t="s">
        <v>275</v>
      </c>
      <c r="E60" s="45"/>
      <c r="F60" s="45"/>
      <c r="G60" s="12" t="s">
        <v>267</v>
      </c>
      <c r="H60" s="12">
        <v>10152</v>
      </c>
      <c r="I60" s="12">
        <v>3179</v>
      </c>
      <c r="J60" s="12">
        <v>10145</v>
      </c>
      <c r="K60" s="12">
        <v>4288</v>
      </c>
      <c r="L60" s="12">
        <v>2134</v>
      </c>
      <c r="M60" s="12">
        <v>12034</v>
      </c>
      <c r="N60" s="12">
        <v>1623</v>
      </c>
      <c r="O60" s="12">
        <v>4485</v>
      </c>
      <c r="P60" s="12">
        <v>48040</v>
      </c>
      <c r="Q60" s="13">
        <v>6005</v>
      </c>
      <c r="R60" s="13">
        <v>1921.6000000000001</v>
      </c>
      <c r="S60" s="13"/>
    </row>
    <row r="61" spans="1:19" x14ac:dyDescent="0.25">
      <c r="A61" s="12" t="s">
        <v>222</v>
      </c>
      <c r="B61" s="22" t="s">
        <v>109</v>
      </c>
      <c r="C61" s="22"/>
      <c r="D61" s="45" t="s">
        <v>273</v>
      </c>
      <c r="E61" s="45"/>
      <c r="F61" s="45"/>
      <c r="G61" s="12" t="s">
        <v>270</v>
      </c>
      <c r="H61" s="12">
        <v>0</v>
      </c>
      <c r="I61" s="12">
        <v>0</v>
      </c>
      <c r="J61" s="12">
        <v>476</v>
      </c>
      <c r="K61" s="12">
        <v>850</v>
      </c>
      <c r="L61" s="12">
        <v>3630</v>
      </c>
      <c r="M61" s="12">
        <v>9061</v>
      </c>
      <c r="N61" s="12">
        <v>15668</v>
      </c>
      <c r="O61" s="12">
        <v>17496</v>
      </c>
      <c r="P61" s="12">
        <v>47181</v>
      </c>
      <c r="Q61" s="13">
        <v>5897.625</v>
      </c>
      <c r="R61" s="13">
        <v>1887.24</v>
      </c>
      <c r="S61" s="13"/>
    </row>
    <row r="62" spans="1:19" x14ac:dyDescent="0.25">
      <c r="A62" s="12" t="s">
        <v>223</v>
      </c>
      <c r="B62" s="22" t="s">
        <v>73</v>
      </c>
      <c r="C62" s="22"/>
      <c r="D62" s="45" t="s">
        <v>273</v>
      </c>
      <c r="E62" s="45"/>
      <c r="F62" s="45"/>
      <c r="G62" s="12" t="s">
        <v>266</v>
      </c>
      <c r="H62" s="12">
        <v>8201</v>
      </c>
      <c r="I62" s="12">
        <v>10113</v>
      </c>
      <c r="J62" s="12">
        <v>4175</v>
      </c>
      <c r="K62" s="12">
        <v>183</v>
      </c>
      <c r="L62" s="12">
        <v>4338</v>
      </c>
      <c r="M62" s="12">
        <v>7628</v>
      </c>
      <c r="N62" s="12">
        <v>5259</v>
      </c>
      <c r="O62" s="12">
        <v>6584</v>
      </c>
      <c r="P62" s="12">
        <v>46481</v>
      </c>
      <c r="Q62" s="13">
        <v>5810.125</v>
      </c>
      <c r="R62" s="13">
        <v>1859.24</v>
      </c>
      <c r="S62" s="13"/>
    </row>
    <row r="63" spans="1:19" x14ac:dyDescent="0.25">
      <c r="A63" s="12" t="s">
        <v>224</v>
      </c>
      <c r="B63" s="22" t="s">
        <v>57</v>
      </c>
      <c r="C63" s="22"/>
      <c r="D63" s="45" t="s">
        <v>276</v>
      </c>
      <c r="E63" s="45"/>
      <c r="F63" s="45"/>
      <c r="G63" s="12" t="s">
        <v>264</v>
      </c>
      <c r="H63" s="12">
        <v>3881</v>
      </c>
      <c r="I63" s="12">
        <v>2850</v>
      </c>
      <c r="J63" s="12">
        <v>6596</v>
      </c>
      <c r="K63" s="12">
        <v>3943</v>
      </c>
      <c r="L63" s="12">
        <v>3432</v>
      </c>
      <c r="M63" s="12">
        <v>7699</v>
      </c>
      <c r="N63" s="12">
        <v>11366</v>
      </c>
      <c r="O63" s="12">
        <v>4409</v>
      </c>
      <c r="P63" s="12">
        <v>44176</v>
      </c>
      <c r="Q63" s="13">
        <v>5522</v>
      </c>
      <c r="R63" s="13">
        <v>1767.04</v>
      </c>
      <c r="S63" s="13"/>
    </row>
    <row r="64" spans="1:19" x14ac:dyDescent="0.25">
      <c r="A64" s="17" t="s">
        <v>225</v>
      </c>
      <c r="B64" s="23" t="s">
        <v>105</v>
      </c>
      <c r="C64" s="24"/>
      <c r="D64" s="38" t="s">
        <v>273</v>
      </c>
      <c r="E64" s="38"/>
      <c r="F64" s="38"/>
      <c r="G64" s="18" t="s">
        <v>270</v>
      </c>
      <c r="H64" s="14">
        <v>0</v>
      </c>
      <c r="I64" s="14">
        <v>0</v>
      </c>
      <c r="J64" s="14">
        <v>0</v>
      </c>
      <c r="K64" s="14">
        <v>1053</v>
      </c>
      <c r="L64" s="14">
        <v>8579</v>
      </c>
      <c r="M64" s="14">
        <v>12503</v>
      </c>
      <c r="N64" s="14">
        <v>9842</v>
      </c>
      <c r="O64" s="14">
        <v>8856</v>
      </c>
      <c r="P64" s="14">
        <v>40833</v>
      </c>
      <c r="Q64" s="8">
        <v>5104.125</v>
      </c>
      <c r="R64" s="8">
        <v>1633.32</v>
      </c>
      <c r="S64" s="8"/>
    </row>
    <row r="65" spans="1:19" x14ac:dyDescent="0.25">
      <c r="A65" s="17" t="s">
        <v>226</v>
      </c>
      <c r="B65" s="23" t="s">
        <v>84</v>
      </c>
      <c r="C65" s="24"/>
      <c r="D65" s="38" t="s">
        <v>276</v>
      </c>
      <c r="E65" s="38"/>
      <c r="F65" s="38"/>
      <c r="G65" s="18" t="s">
        <v>265</v>
      </c>
      <c r="H65" s="14">
        <v>0</v>
      </c>
      <c r="I65" s="14">
        <v>0</v>
      </c>
      <c r="J65" s="14">
        <v>0</v>
      </c>
      <c r="K65" s="14">
        <v>0</v>
      </c>
      <c r="L65" s="14">
        <v>92</v>
      </c>
      <c r="M65" s="14">
        <v>23330</v>
      </c>
      <c r="N65" s="14">
        <v>7115</v>
      </c>
      <c r="O65" s="14">
        <v>8751</v>
      </c>
      <c r="P65" s="14">
        <v>39288</v>
      </c>
      <c r="Q65" s="8">
        <v>4911</v>
      </c>
      <c r="R65" s="8">
        <v>1571.52</v>
      </c>
      <c r="S65" s="8"/>
    </row>
    <row r="66" spans="1:19" x14ac:dyDescent="0.25">
      <c r="A66" s="17" t="s">
        <v>227</v>
      </c>
      <c r="B66" s="23" t="s">
        <v>139</v>
      </c>
      <c r="C66" s="24"/>
      <c r="D66" s="38" t="s">
        <v>274</v>
      </c>
      <c r="E66" s="38"/>
      <c r="F66" s="38"/>
      <c r="G66" s="18" t="s">
        <v>262</v>
      </c>
      <c r="H66" s="14">
        <v>2423</v>
      </c>
      <c r="I66" s="14">
        <v>1334</v>
      </c>
      <c r="J66" s="14">
        <v>208</v>
      </c>
      <c r="K66" s="14">
        <v>4781</v>
      </c>
      <c r="L66" s="14">
        <v>6558</v>
      </c>
      <c r="M66" s="14">
        <v>11300</v>
      </c>
      <c r="N66" s="14">
        <v>6160</v>
      </c>
      <c r="O66" s="14">
        <v>6119</v>
      </c>
      <c r="P66" s="14">
        <v>38883</v>
      </c>
      <c r="Q66" s="8">
        <v>4860.375</v>
      </c>
      <c r="R66" s="8">
        <v>1555.32</v>
      </c>
      <c r="S66" s="8"/>
    </row>
    <row r="67" spans="1:19" x14ac:dyDescent="0.25">
      <c r="A67" s="17" t="s">
        <v>228</v>
      </c>
      <c r="B67" s="23" t="s">
        <v>68</v>
      </c>
      <c r="C67" s="24"/>
      <c r="D67" s="38" t="s">
        <v>273</v>
      </c>
      <c r="E67" s="38"/>
      <c r="F67" s="38"/>
      <c r="G67" s="18" t="s">
        <v>266</v>
      </c>
      <c r="H67" s="14">
        <v>1648</v>
      </c>
      <c r="I67" s="14">
        <v>9346</v>
      </c>
      <c r="J67" s="14">
        <v>12078</v>
      </c>
      <c r="K67" s="14">
        <v>9255</v>
      </c>
      <c r="L67" s="14">
        <v>4686</v>
      </c>
      <c r="M67" s="14">
        <v>0</v>
      </c>
      <c r="N67" s="14">
        <v>0</v>
      </c>
      <c r="O67" s="14">
        <v>0</v>
      </c>
      <c r="P67" s="14">
        <v>37013</v>
      </c>
      <c r="Q67" s="8">
        <v>4626.625</v>
      </c>
      <c r="R67" s="8">
        <v>1480.52</v>
      </c>
      <c r="S67" s="8"/>
    </row>
    <row r="68" spans="1:19" x14ac:dyDescent="0.25">
      <c r="A68" s="17" t="s">
        <v>229</v>
      </c>
      <c r="B68" s="23" t="s">
        <v>121</v>
      </c>
      <c r="C68" s="24"/>
      <c r="D68" s="38" t="s">
        <v>273</v>
      </c>
      <c r="E68" s="38"/>
      <c r="F68" s="38"/>
      <c r="G68" s="18" t="s">
        <v>258</v>
      </c>
      <c r="H68" s="14">
        <v>0</v>
      </c>
      <c r="I68" s="14">
        <v>0</v>
      </c>
      <c r="J68" s="14">
        <v>20437</v>
      </c>
      <c r="K68" s="14">
        <v>0</v>
      </c>
      <c r="L68" s="14">
        <v>0</v>
      </c>
      <c r="M68" s="14">
        <v>0</v>
      </c>
      <c r="N68" s="14">
        <v>0</v>
      </c>
      <c r="O68" s="14">
        <v>16527</v>
      </c>
      <c r="P68" s="14">
        <v>36964</v>
      </c>
      <c r="Q68" s="8">
        <v>4620.5</v>
      </c>
      <c r="R68" s="8">
        <v>1478.56</v>
      </c>
      <c r="S68" s="8"/>
    </row>
    <row r="69" spans="1:19" x14ac:dyDescent="0.25">
      <c r="A69" s="17" t="s">
        <v>230</v>
      </c>
      <c r="B69" s="23" t="s">
        <v>88</v>
      </c>
      <c r="C69" s="24"/>
      <c r="D69" s="38" t="s">
        <v>276</v>
      </c>
      <c r="E69" s="38"/>
      <c r="F69" s="38"/>
      <c r="G69" s="18" t="s">
        <v>259</v>
      </c>
      <c r="H69" s="14">
        <v>5159</v>
      </c>
      <c r="I69" s="14">
        <v>1052</v>
      </c>
      <c r="J69" s="14">
        <v>4960</v>
      </c>
      <c r="K69" s="14">
        <v>11675</v>
      </c>
      <c r="L69" s="14">
        <v>7103</v>
      </c>
      <c r="M69" s="14">
        <v>602</v>
      </c>
      <c r="N69" s="14">
        <v>6082</v>
      </c>
      <c r="O69" s="14">
        <v>204</v>
      </c>
      <c r="P69" s="14">
        <v>36837</v>
      </c>
      <c r="Q69" s="8">
        <v>4604.625</v>
      </c>
      <c r="R69" s="8">
        <v>1473.48</v>
      </c>
      <c r="S69" s="8"/>
    </row>
    <row r="70" spans="1:19" x14ac:dyDescent="0.25">
      <c r="A70" s="17" t="s">
        <v>231</v>
      </c>
      <c r="B70" s="23" t="s">
        <v>114</v>
      </c>
      <c r="C70" s="24"/>
      <c r="D70" s="38" t="s">
        <v>273</v>
      </c>
      <c r="E70" s="38"/>
      <c r="F70" s="38"/>
      <c r="G70" s="18" t="s">
        <v>271</v>
      </c>
      <c r="H70" s="14">
        <v>8530</v>
      </c>
      <c r="I70" s="14">
        <v>2136</v>
      </c>
      <c r="J70" s="14">
        <v>5997</v>
      </c>
      <c r="K70" s="14">
        <v>3062</v>
      </c>
      <c r="L70" s="14">
        <v>4137</v>
      </c>
      <c r="M70" s="14">
        <v>3501</v>
      </c>
      <c r="N70" s="14">
        <v>1477</v>
      </c>
      <c r="O70" s="14">
        <v>6245</v>
      </c>
      <c r="P70" s="14">
        <v>35085</v>
      </c>
      <c r="Q70" s="8">
        <v>4385.625</v>
      </c>
      <c r="R70" s="8">
        <v>1403.4</v>
      </c>
      <c r="S70" s="8"/>
    </row>
    <row r="71" spans="1:19" x14ac:dyDescent="0.25">
      <c r="A71" s="17" t="s">
        <v>232</v>
      </c>
      <c r="B71" s="23" t="s">
        <v>99</v>
      </c>
      <c r="C71" s="24"/>
      <c r="D71" s="38" t="s">
        <v>276</v>
      </c>
      <c r="E71" s="38"/>
      <c r="F71" s="38"/>
      <c r="G71" s="18" t="s">
        <v>259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31388</v>
      </c>
      <c r="Q71" s="8" t="s">
        <v>285</v>
      </c>
      <c r="R71" s="8">
        <v>1255.52</v>
      </c>
      <c r="S71" s="8" t="s">
        <v>161</v>
      </c>
    </row>
    <row r="72" spans="1:19" x14ac:dyDescent="0.25">
      <c r="A72" s="17" t="s">
        <v>233</v>
      </c>
      <c r="B72" s="23" t="s">
        <v>112</v>
      </c>
      <c r="C72" s="24"/>
      <c r="D72" s="38" t="s">
        <v>273</v>
      </c>
      <c r="E72" s="38"/>
      <c r="F72" s="38"/>
      <c r="G72" s="18" t="s">
        <v>270</v>
      </c>
      <c r="H72" s="14">
        <v>2509</v>
      </c>
      <c r="I72" s="14">
        <v>5029</v>
      </c>
      <c r="J72" s="14">
        <v>6347</v>
      </c>
      <c r="K72" s="14">
        <v>929</v>
      </c>
      <c r="L72" s="14">
        <v>1364</v>
      </c>
      <c r="M72" s="14">
        <v>4575</v>
      </c>
      <c r="N72" s="14">
        <v>5038</v>
      </c>
      <c r="O72" s="14">
        <v>5131</v>
      </c>
      <c r="P72" s="14">
        <v>30922</v>
      </c>
      <c r="Q72" s="8">
        <v>3865.25</v>
      </c>
      <c r="R72" s="8">
        <v>1236.8800000000001</v>
      </c>
      <c r="S72" s="8"/>
    </row>
    <row r="73" spans="1:19" x14ac:dyDescent="0.25">
      <c r="A73" s="17" t="s">
        <v>234</v>
      </c>
      <c r="B73" s="25" t="s">
        <v>288</v>
      </c>
      <c r="C73" s="25"/>
      <c r="D73" s="38" t="s">
        <v>273</v>
      </c>
      <c r="E73" s="38"/>
      <c r="F73" s="38"/>
      <c r="G73" s="17" t="s">
        <v>271</v>
      </c>
      <c r="H73" s="17">
        <v>6002</v>
      </c>
      <c r="I73" s="17">
        <v>1795</v>
      </c>
      <c r="J73" s="17">
        <v>1782</v>
      </c>
      <c r="K73" s="17">
        <v>4644</v>
      </c>
      <c r="L73" s="17">
        <v>6253</v>
      </c>
      <c r="M73" s="17">
        <v>4833</v>
      </c>
      <c r="N73" s="8">
        <v>3449</v>
      </c>
      <c r="O73" s="8">
        <v>1083</v>
      </c>
      <c r="P73" s="8">
        <v>29841</v>
      </c>
      <c r="Q73" s="17">
        <v>3730</v>
      </c>
      <c r="R73" s="17">
        <v>1194</v>
      </c>
      <c r="S73" s="19"/>
    </row>
    <row r="74" spans="1:19" x14ac:dyDescent="0.25">
      <c r="A74" s="17" t="s">
        <v>235</v>
      </c>
      <c r="B74" s="23" t="s">
        <v>80</v>
      </c>
      <c r="C74" s="24"/>
      <c r="D74" s="38" t="s">
        <v>276</v>
      </c>
      <c r="E74" s="38"/>
      <c r="F74" s="38"/>
      <c r="G74" s="18" t="s">
        <v>260</v>
      </c>
      <c r="H74" s="14">
        <v>1558</v>
      </c>
      <c r="I74" s="14">
        <v>3487</v>
      </c>
      <c r="J74" s="14">
        <v>7659</v>
      </c>
      <c r="K74" s="14">
        <v>2172</v>
      </c>
      <c r="L74" s="14">
        <v>5924</v>
      </c>
      <c r="M74" s="14">
        <v>3333</v>
      </c>
      <c r="N74" s="14">
        <v>3814</v>
      </c>
      <c r="O74" s="14">
        <v>1654</v>
      </c>
      <c r="P74" s="14">
        <v>29601</v>
      </c>
      <c r="Q74" s="8">
        <v>3700.125</v>
      </c>
      <c r="R74" s="8">
        <v>1184.04</v>
      </c>
      <c r="S74" s="8"/>
    </row>
    <row r="75" spans="1:19" x14ac:dyDescent="0.25">
      <c r="A75" s="17" t="s">
        <v>236</v>
      </c>
      <c r="B75" s="23" t="s">
        <v>110</v>
      </c>
      <c r="C75" s="24"/>
      <c r="D75" s="38" t="s">
        <v>273</v>
      </c>
      <c r="E75" s="38"/>
      <c r="F75" s="38"/>
      <c r="G75" s="18" t="s">
        <v>270</v>
      </c>
      <c r="H75" s="14">
        <v>130</v>
      </c>
      <c r="I75" s="14">
        <v>9447</v>
      </c>
      <c r="J75" s="14">
        <v>6</v>
      </c>
      <c r="K75" s="14">
        <v>339</v>
      </c>
      <c r="L75" s="14">
        <v>665</v>
      </c>
      <c r="M75" s="14">
        <v>6691</v>
      </c>
      <c r="N75" s="14">
        <v>4407</v>
      </c>
      <c r="O75" s="14">
        <v>7241</v>
      </c>
      <c r="P75" s="14">
        <v>28926</v>
      </c>
      <c r="Q75" s="8">
        <v>3615.75</v>
      </c>
      <c r="R75" s="8">
        <v>1157.04</v>
      </c>
      <c r="S75" s="8"/>
    </row>
    <row r="76" spans="1:19" x14ac:dyDescent="0.25">
      <c r="A76" s="17" t="s">
        <v>237</v>
      </c>
      <c r="B76" s="23" t="s">
        <v>85</v>
      </c>
      <c r="C76" s="24"/>
      <c r="D76" s="38" t="s">
        <v>276</v>
      </c>
      <c r="E76" s="38"/>
      <c r="F76" s="38"/>
      <c r="G76" s="18" t="s">
        <v>272</v>
      </c>
      <c r="H76" s="14">
        <v>6297</v>
      </c>
      <c r="I76" s="14">
        <v>7387</v>
      </c>
      <c r="J76" s="14">
        <v>8574</v>
      </c>
      <c r="K76" s="14">
        <v>559</v>
      </c>
      <c r="L76" s="14">
        <v>3215</v>
      </c>
      <c r="M76" s="14">
        <v>399</v>
      </c>
      <c r="N76" s="14">
        <v>435</v>
      </c>
      <c r="O76" s="14">
        <v>393</v>
      </c>
      <c r="P76" s="14">
        <v>27259</v>
      </c>
      <c r="Q76" s="8">
        <v>3407.375</v>
      </c>
      <c r="R76" s="8">
        <v>1090.3600000000001</v>
      </c>
      <c r="S76" s="8"/>
    </row>
    <row r="77" spans="1:19" x14ac:dyDescent="0.25">
      <c r="A77" s="17" t="s">
        <v>238</v>
      </c>
      <c r="B77" s="23" t="s">
        <v>122</v>
      </c>
      <c r="C77" s="24"/>
      <c r="D77" s="38" t="s">
        <v>273</v>
      </c>
      <c r="E77" s="38"/>
      <c r="F77" s="38"/>
      <c r="G77" s="18" t="s">
        <v>258</v>
      </c>
      <c r="H77" s="14">
        <v>0</v>
      </c>
      <c r="I77" s="14">
        <v>799</v>
      </c>
      <c r="J77" s="14">
        <v>15986</v>
      </c>
      <c r="K77" s="14">
        <v>1983</v>
      </c>
      <c r="L77" s="14">
        <v>5228</v>
      </c>
      <c r="M77" s="14">
        <v>2809</v>
      </c>
      <c r="N77" s="14">
        <v>58</v>
      </c>
      <c r="O77" s="14">
        <v>371</v>
      </c>
      <c r="P77" s="14">
        <v>27234</v>
      </c>
      <c r="Q77" s="8">
        <v>3404.25</v>
      </c>
      <c r="R77" s="8">
        <v>1089.3600000000001</v>
      </c>
      <c r="S77" s="8"/>
    </row>
    <row r="78" spans="1:19" x14ac:dyDescent="0.25">
      <c r="A78" s="17" t="s">
        <v>239</v>
      </c>
      <c r="B78" s="23" t="s">
        <v>95</v>
      </c>
      <c r="C78" s="24"/>
      <c r="D78" s="38" t="s">
        <v>276</v>
      </c>
      <c r="E78" s="38"/>
      <c r="F78" s="38"/>
      <c r="G78" s="18" t="s">
        <v>259</v>
      </c>
      <c r="H78" s="14">
        <v>2710</v>
      </c>
      <c r="I78" s="14">
        <v>509</v>
      </c>
      <c r="J78" s="14">
        <v>602</v>
      </c>
      <c r="K78" s="14">
        <v>1230</v>
      </c>
      <c r="L78" s="14">
        <v>9156</v>
      </c>
      <c r="M78" s="14">
        <v>8824</v>
      </c>
      <c r="N78" s="14">
        <v>2773</v>
      </c>
      <c r="O78" s="14">
        <v>481</v>
      </c>
      <c r="P78" s="14">
        <v>26285</v>
      </c>
      <c r="Q78" s="8">
        <v>3285.625</v>
      </c>
      <c r="R78" s="8">
        <v>1051.4000000000001</v>
      </c>
      <c r="S78" s="8"/>
    </row>
    <row r="79" spans="1:19" x14ac:dyDescent="0.25">
      <c r="A79" s="17" t="s">
        <v>240</v>
      </c>
      <c r="B79" s="23" t="s">
        <v>64</v>
      </c>
      <c r="C79" s="24"/>
      <c r="D79" s="38" t="s">
        <v>276</v>
      </c>
      <c r="E79" s="38"/>
      <c r="F79" s="38"/>
      <c r="G79" s="18" t="s">
        <v>264</v>
      </c>
      <c r="H79" s="14">
        <v>5944</v>
      </c>
      <c r="I79" s="14">
        <v>5392</v>
      </c>
      <c r="J79" s="14">
        <v>5897</v>
      </c>
      <c r="K79" s="14">
        <v>407</v>
      </c>
      <c r="L79" s="14">
        <v>4975</v>
      </c>
      <c r="M79" s="14">
        <v>3090</v>
      </c>
      <c r="N79" s="14">
        <v>0</v>
      </c>
      <c r="O79" s="14">
        <v>0</v>
      </c>
      <c r="P79" s="14">
        <v>25705</v>
      </c>
      <c r="Q79" s="8">
        <v>3213.125</v>
      </c>
      <c r="R79" s="8">
        <v>1028.2</v>
      </c>
      <c r="S79" s="8"/>
    </row>
    <row r="80" spans="1:19" x14ac:dyDescent="0.25">
      <c r="A80" s="17" t="s">
        <v>241</v>
      </c>
      <c r="B80" s="23" t="s">
        <v>61</v>
      </c>
      <c r="C80" s="24"/>
      <c r="D80" s="38" t="s">
        <v>276</v>
      </c>
      <c r="E80" s="38"/>
      <c r="F80" s="38"/>
      <c r="G80" s="18" t="s">
        <v>264</v>
      </c>
      <c r="H80" s="14">
        <v>212</v>
      </c>
      <c r="I80" s="14">
        <v>2599</v>
      </c>
      <c r="J80" s="14">
        <v>5062</v>
      </c>
      <c r="K80" s="14">
        <v>2666</v>
      </c>
      <c r="L80" s="14">
        <v>1713</v>
      </c>
      <c r="M80" s="14">
        <v>750</v>
      </c>
      <c r="N80" s="14">
        <v>4947</v>
      </c>
      <c r="O80" s="14">
        <v>7662</v>
      </c>
      <c r="P80" s="14">
        <v>25611</v>
      </c>
      <c r="Q80" s="8">
        <v>3201.375</v>
      </c>
      <c r="R80" s="8">
        <v>1024.44</v>
      </c>
      <c r="S80" s="8"/>
    </row>
    <row r="81" spans="1:19" x14ac:dyDescent="0.25">
      <c r="A81" s="17" t="s">
        <v>242</v>
      </c>
      <c r="B81" s="23" t="s">
        <v>140</v>
      </c>
      <c r="C81" s="24"/>
      <c r="D81" s="38" t="s">
        <v>274</v>
      </c>
      <c r="E81" s="38"/>
      <c r="F81" s="38"/>
      <c r="G81" s="18" t="s">
        <v>263</v>
      </c>
      <c r="H81" s="14">
        <v>0</v>
      </c>
      <c r="I81" s="14">
        <v>0</v>
      </c>
      <c r="J81" s="14">
        <v>4454</v>
      </c>
      <c r="K81" s="14">
        <v>946</v>
      </c>
      <c r="L81" s="14">
        <v>3675</v>
      </c>
      <c r="M81" s="14">
        <v>5137</v>
      </c>
      <c r="N81" s="14">
        <v>6478</v>
      </c>
      <c r="O81" s="14">
        <v>3431</v>
      </c>
      <c r="P81" s="14">
        <v>24121</v>
      </c>
      <c r="Q81" s="8">
        <v>3015.125</v>
      </c>
      <c r="R81" s="8">
        <v>964.84</v>
      </c>
      <c r="S81" s="8"/>
    </row>
    <row r="82" spans="1:19" x14ac:dyDescent="0.25">
      <c r="A82" s="17" t="s">
        <v>243</v>
      </c>
      <c r="B82" s="23" t="s">
        <v>131</v>
      </c>
      <c r="C82" s="24"/>
      <c r="D82" s="38" t="s">
        <v>276</v>
      </c>
      <c r="E82" s="38"/>
      <c r="F82" s="38"/>
      <c r="G82" s="18" t="s">
        <v>264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1629</v>
      </c>
      <c r="N82" s="14">
        <v>8342</v>
      </c>
      <c r="O82" s="14">
        <v>13275</v>
      </c>
      <c r="P82" s="14">
        <v>23246</v>
      </c>
      <c r="Q82" s="8">
        <v>2905.75</v>
      </c>
      <c r="R82" s="8">
        <v>929.84</v>
      </c>
      <c r="S82" s="8"/>
    </row>
    <row r="83" spans="1:19" x14ac:dyDescent="0.25">
      <c r="A83" s="17" t="s">
        <v>244</v>
      </c>
      <c r="B83" s="23" t="s">
        <v>58</v>
      </c>
      <c r="C83" s="24"/>
      <c r="D83" s="38" t="s">
        <v>276</v>
      </c>
      <c r="E83" s="38"/>
      <c r="F83" s="38"/>
      <c r="G83" s="18" t="s">
        <v>264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8756</v>
      </c>
      <c r="N83" s="14">
        <v>11243</v>
      </c>
      <c r="O83" s="14">
        <v>3113</v>
      </c>
      <c r="P83" s="14">
        <v>23112</v>
      </c>
      <c r="Q83" s="8">
        <v>2889</v>
      </c>
      <c r="R83" s="8">
        <v>924.48</v>
      </c>
      <c r="S83" s="8"/>
    </row>
    <row r="84" spans="1:19" x14ac:dyDescent="0.25">
      <c r="A84" s="17" t="s">
        <v>245</v>
      </c>
      <c r="B84" s="23" t="s">
        <v>79</v>
      </c>
      <c r="C84" s="24"/>
      <c r="D84" s="38" t="s">
        <v>276</v>
      </c>
      <c r="E84" s="38"/>
      <c r="F84" s="38"/>
      <c r="G84" s="18" t="s">
        <v>260</v>
      </c>
      <c r="H84" s="14">
        <v>536</v>
      </c>
      <c r="I84" s="14">
        <v>1282</v>
      </c>
      <c r="J84" s="14">
        <v>10153</v>
      </c>
      <c r="K84" s="14">
        <v>696</v>
      </c>
      <c r="L84" s="14">
        <v>2124</v>
      </c>
      <c r="M84" s="14">
        <v>6313</v>
      </c>
      <c r="N84" s="14">
        <v>1347</v>
      </c>
      <c r="O84" s="14">
        <v>0</v>
      </c>
      <c r="P84" s="14">
        <v>22451</v>
      </c>
      <c r="Q84" s="8">
        <v>2806.375</v>
      </c>
      <c r="R84" s="8">
        <v>898.04</v>
      </c>
      <c r="S84" s="8"/>
    </row>
    <row r="85" spans="1:19" x14ac:dyDescent="0.25">
      <c r="A85" s="17" t="s">
        <v>246</v>
      </c>
      <c r="B85" s="23" t="s">
        <v>106</v>
      </c>
      <c r="C85" s="24"/>
      <c r="D85" s="38" t="s">
        <v>273</v>
      </c>
      <c r="E85" s="38"/>
      <c r="F85" s="38"/>
      <c r="G85" s="18" t="s">
        <v>270</v>
      </c>
      <c r="H85" s="14">
        <v>3173</v>
      </c>
      <c r="I85" s="14">
        <v>6175</v>
      </c>
      <c r="J85" s="14">
        <v>721</v>
      </c>
      <c r="K85" s="14">
        <v>832</v>
      </c>
      <c r="L85" s="14">
        <v>823</v>
      </c>
      <c r="M85" s="14">
        <v>4105</v>
      </c>
      <c r="N85" s="14">
        <v>1242</v>
      </c>
      <c r="O85" s="14">
        <v>4955</v>
      </c>
      <c r="P85" s="14">
        <v>22026</v>
      </c>
      <c r="Q85" s="8">
        <v>2753.25</v>
      </c>
      <c r="R85" s="8">
        <v>881.04</v>
      </c>
      <c r="S85" s="8"/>
    </row>
    <row r="86" spans="1:19" x14ac:dyDescent="0.25">
      <c r="A86" s="17" t="s">
        <v>247</v>
      </c>
      <c r="B86" s="23" t="s">
        <v>87</v>
      </c>
      <c r="C86" s="24"/>
      <c r="D86" s="38" t="s">
        <v>276</v>
      </c>
      <c r="E86" s="38"/>
      <c r="F86" s="38"/>
      <c r="G86" s="18" t="s">
        <v>259</v>
      </c>
      <c r="H86" s="14">
        <v>0</v>
      </c>
      <c r="I86" s="14">
        <v>0</v>
      </c>
      <c r="J86" s="14">
        <v>0</v>
      </c>
      <c r="K86" s="14">
        <v>4785</v>
      </c>
      <c r="L86" s="14">
        <v>3402</v>
      </c>
      <c r="M86" s="14">
        <v>6503</v>
      </c>
      <c r="N86" s="14">
        <v>7141</v>
      </c>
      <c r="O86" s="14">
        <v>0</v>
      </c>
      <c r="P86" s="14">
        <v>21831</v>
      </c>
      <c r="Q86" s="8">
        <v>2728.875</v>
      </c>
      <c r="R86" s="8">
        <v>873.24</v>
      </c>
      <c r="S86" s="8"/>
    </row>
    <row r="87" spans="1:19" x14ac:dyDescent="0.25">
      <c r="A87" s="17" t="s">
        <v>248</v>
      </c>
      <c r="B87" s="23" t="s">
        <v>111</v>
      </c>
      <c r="C87" s="24"/>
      <c r="D87" s="38" t="s">
        <v>273</v>
      </c>
      <c r="E87" s="38"/>
      <c r="F87" s="38"/>
      <c r="G87" s="18" t="s">
        <v>270</v>
      </c>
      <c r="H87" s="14">
        <v>4982</v>
      </c>
      <c r="I87" s="14">
        <v>318</v>
      </c>
      <c r="J87" s="14">
        <v>4786</v>
      </c>
      <c r="K87" s="14">
        <v>564</v>
      </c>
      <c r="L87" s="14">
        <v>434</v>
      </c>
      <c r="M87" s="14">
        <v>3744</v>
      </c>
      <c r="N87" s="14">
        <v>2187</v>
      </c>
      <c r="O87" s="14">
        <v>4816</v>
      </c>
      <c r="P87" s="14">
        <v>21831</v>
      </c>
      <c r="Q87" s="8">
        <v>2728.875</v>
      </c>
      <c r="R87" s="8">
        <v>873.24</v>
      </c>
      <c r="S87" s="8"/>
    </row>
    <row r="88" spans="1:19" x14ac:dyDescent="0.25">
      <c r="A88" s="17" t="s">
        <v>249</v>
      </c>
      <c r="B88" s="23" t="s">
        <v>89</v>
      </c>
      <c r="C88" s="24"/>
      <c r="D88" s="38" t="s">
        <v>276</v>
      </c>
      <c r="E88" s="38"/>
      <c r="F88" s="38"/>
      <c r="G88" s="18" t="s">
        <v>259</v>
      </c>
      <c r="H88" s="14">
        <v>1472</v>
      </c>
      <c r="I88" s="14">
        <v>762</v>
      </c>
      <c r="J88" s="14">
        <v>4317</v>
      </c>
      <c r="K88" s="14">
        <v>5706</v>
      </c>
      <c r="L88" s="14">
        <v>4323</v>
      </c>
      <c r="M88" s="14">
        <v>4010</v>
      </c>
      <c r="N88" s="14">
        <v>480</v>
      </c>
      <c r="O88" s="14">
        <v>0</v>
      </c>
      <c r="P88" s="14">
        <v>21070</v>
      </c>
      <c r="Q88" s="8">
        <v>2633.75</v>
      </c>
      <c r="R88" s="8">
        <v>842.80000000000007</v>
      </c>
      <c r="S88" s="8"/>
    </row>
    <row r="89" spans="1:19" x14ac:dyDescent="0.25">
      <c r="A89" s="17" t="s">
        <v>250</v>
      </c>
      <c r="B89" s="23" t="s">
        <v>94</v>
      </c>
      <c r="C89" s="24"/>
      <c r="D89" s="38" t="s">
        <v>276</v>
      </c>
      <c r="E89" s="38"/>
      <c r="F89" s="38"/>
      <c r="G89" s="18" t="s">
        <v>259</v>
      </c>
      <c r="H89" s="14">
        <v>3815</v>
      </c>
      <c r="I89" s="14">
        <v>889</v>
      </c>
      <c r="J89" s="14">
        <v>1403</v>
      </c>
      <c r="K89" s="14">
        <v>1026</v>
      </c>
      <c r="L89" s="14">
        <v>6058</v>
      </c>
      <c r="M89" s="14">
        <v>4062</v>
      </c>
      <c r="N89" s="14">
        <v>1651</v>
      </c>
      <c r="O89" s="14">
        <v>806</v>
      </c>
      <c r="P89" s="14">
        <v>19710</v>
      </c>
      <c r="Q89" s="8">
        <v>2463.75</v>
      </c>
      <c r="R89" s="8">
        <v>788.4</v>
      </c>
      <c r="S89" s="8"/>
    </row>
    <row r="90" spans="1:19" x14ac:dyDescent="0.25">
      <c r="A90" s="17" t="s">
        <v>251</v>
      </c>
      <c r="B90" s="23" t="s">
        <v>145</v>
      </c>
      <c r="C90" s="24"/>
      <c r="D90" s="38" t="s">
        <v>274</v>
      </c>
      <c r="E90" s="38"/>
      <c r="F90" s="38"/>
      <c r="G90" s="18" t="s">
        <v>269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6283</v>
      </c>
      <c r="O90" s="14">
        <v>6374</v>
      </c>
      <c r="P90" s="14">
        <v>12657</v>
      </c>
      <c r="Q90" s="8">
        <v>1582.125</v>
      </c>
      <c r="R90" s="8">
        <v>506.28000000000003</v>
      </c>
      <c r="S90" s="8"/>
    </row>
    <row r="91" spans="1:19" x14ac:dyDescent="0.25">
      <c r="A91" s="17" t="s">
        <v>252</v>
      </c>
      <c r="B91" s="25" t="s">
        <v>290</v>
      </c>
      <c r="C91" s="25"/>
      <c r="D91" s="38" t="s">
        <v>273</v>
      </c>
      <c r="E91" s="38"/>
      <c r="F91" s="38"/>
      <c r="G91" s="17" t="s">
        <v>271</v>
      </c>
      <c r="H91" s="17">
        <v>0</v>
      </c>
      <c r="I91" s="17">
        <v>0</v>
      </c>
      <c r="J91" s="17">
        <v>0</v>
      </c>
      <c r="K91" s="17">
        <v>0</v>
      </c>
      <c r="L91" s="17">
        <v>0</v>
      </c>
      <c r="M91" s="17">
        <v>0</v>
      </c>
      <c r="N91" s="8">
        <v>0</v>
      </c>
      <c r="O91" s="8">
        <v>10704</v>
      </c>
      <c r="P91" s="8">
        <v>10704</v>
      </c>
      <c r="Q91" s="17">
        <v>1338</v>
      </c>
      <c r="R91" s="17">
        <v>428</v>
      </c>
      <c r="S91" s="19"/>
    </row>
    <row r="92" spans="1:19" x14ac:dyDescent="0.25">
      <c r="A92" s="17" t="s">
        <v>253</v>
      </c>
      <c r="B92" s="23" t="s">
        <v>96</v>
      </c>
      <c r="C92" s="24"/>
      <c r="D92" s="38" t="s">
        <v>276</v>
      </c>
      <c r="E92" s="38"/>
      <c r="F92" s="38"/>
      <c r="G92" s="18" t="s">
        <v>259</v>
      </c>
      <c r="H92" s="14">
        <v>5064</v>
      </c>
      <c r="I92" s="14">
        <v>1990</v>
      </c>
      <c r="J92" s="14">
        <v>1636</v>
      </c>
      <c r="K92" s="14">
        <v>871</v>
      </c>
      <c r="L92" s="14">
        <v>1412</v>
      </c>
      <c r="M92" s="14">
        <v>1520</v>
      </c>
      <c r="N92" s="14">
        <v>0</v>
      </c>
      <c r="O92" s="14">
        <v>0</v>
      </c>
      <c r="P92" s="14">
        <v>12493</v>
      </c>
      <c r="Q92" s="8">
        <v>1561.625</v>
      </c>
      <c r="R92" s="8">
        <v>499.72</v>
      </c>
      <c r="S92" s="8"/>
    </row>
    <row r="93" spans="1:19" x14ac:dyDescent="0.25">
      <c r="A93" s="17" t="s">
        <v>254</v>
      </c>
      <c r="B93" s="23" t="s">
        <v>127</v>
      </c>
      <c r="C93" s="24"/>
      <c r="D93" s="38" t="s">
        <v>274</v>
      </c>
      <c r="E93" s="38"/>
      <c r="F93" s="38"/>
      <c r="G93" s="18" t="s">
        <v>268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10000</v>
      </c>
      <c r="N93" s="14">
        <v>0</v>
      </c>
      <c r="O93" s="14">
        <v>0</v>
      </c>
      <c r="P93" s="14">
        <v>10000</v>
      </c>
      <c r="Q93" s="8">
        <v>1250</v>
      </c>
      <c r="R93" s="8">
        <v>400</v>
      </c>
      <c r="S93" s="8"/>
    </row>
    <row r="94" spans="1:19" x14ac:dyDescent="0.25">
      <c r="A94" s="17" t="s">
        <v>255</v>
      </c>
      <c r="B94" s="23" t="s">
        <v>125</v>
      </c>
      <c r="C94" s="24"/>
      <c r="D94" s="38" t="s">
        <v>274</v>
      </c>
      <c r="E94" s="38"/>
      <c r="F94" s="38"/>
      <c r="G94" s="18" t="s">
        <v>268</v>
      </c>
      <c r="H94" s="14">
        <v>1614</v>
      </c>
      <c r="I94" s="14">
        <v>682</v>
      </c>
      <c r="J94" s="14">
        <v>3264</v>
      </c>
      <c r="K94" s="14">
        <v>18</v>
      </c>
      <c r="L94" s="14">
        <v>107</v>
      </c>
      <c r="M94" s="14">
        <v>4026</v>
      </c>
      <c r="N94" s="14">
        <v>43</v>
      </c>
      <c r="O94" s="14">
        <v>204</v>
      </c>
      <c r="P94" s="14">
        <v>9958</v>
      </c>
      <c r="Q94" s="8">
        <v>1244.75</v>
      </c>
      <c r="R94" s="8">
        <v>398.32</v>
      </c>
      <c r="S94" s="8"/>
    </row>
    <row r="95" spans="1:19" x14ac:dyDescent="0.25">
      <c r="A95" s="17" t="s">
        <v>256</v>
      </c>
      <c r="B95" s="23" t="s">
        <v>60</v>
      </c>
      <c r="C95" s="24"/>
      <c r="D95" s="38" t="s">
        <v>276</v>
      </c>
      <c r="E95" s="38"/>
      <c r="F95" s="38"/>
      <c r="G95" s="18" t="s">
        <v>264</v>
      </c>
      <c r="H95" s="14">
        <v>13</v>
      </c>
      <c r="I95" s="14">
        <v>4570</v>
      </c>
      <c r="J95" s="14">
        <v>38</v>
      </c>
      <c r="K95" s="14">
        <v>398</v>
      </c>
      <c r="L95" s="14">
        <v>3575</v>
      </c>
      <c r="M95" s="14">
        <v>89</v>
      </c>
      <c r="N95" s="14">
        <v>159</v>
      </c>
      <c r="O95" s="14">
        <v>249</v>
      </c>
      <c r="P95" s="14">
        <v>9091</v>
      </c>
      <c r="Q95" s="8">
        <v>1136.375</v>
      </c>
      <c r="R95" s="8">
        <v>363.64</v>
      </c>
      <c r="S95" s="8"/>
    </row>
    <row r="96" spans="1:19" x14ac:dyDescent="0.25">
      <c r="A96" s="17" t="s">
        <v>289</v>
      </c>
      <c r="B96" s="23" t="s">
        <v>146</v>
      </c>
      <c r="C96" s="24"/>
      <c r="D96" s="38" t="s">
        <v>274</v>
      </c>
      <c r="E96" s="38"/>
      <c r="F96" s="38"/>
      <c r="G96" s="18" t="s">
        <v>269</v>
      </c>
      <c r="H96" s="14">
        <v>277</v>
      </c>
      <c r="I96" s="14">
        <v>577</v>
      </c>
      <c r="J96" s="14">
        <v>400</v>
      </c>
      <c r="K96" s="14">
        <v>455</v>
      </c>
      <c r="L96" s="14">
        <v>575</v>
      </c>
      <c r="M96" s="14">
        <v>3286</v>
      </c>
      <c r="N96" s="14">
        <v>749</v>
      </c>
      <c r="O96" s="14">
        <v>384</v>
      </c>
      <c r="P96" s="14">
        <v>6703</v>
      </c>
      <c r="Q96" s="8">
        <v>837.875</v>
      </c>
      <c r="R96" s="8">
        <v>268.12</v>
      </c>
      <c r="S96" s="8"/>
    </row>
    <row r="97" spans="1:19" x14ac:dyDescent="0.25">
      <c r="A97" s="17" t="s">
        <v>291</v>
      </c>
      <c r="B97" s="23" t="s">
        <v>62</v>
      </c>
      <c r="C97" s="24"/>
      <c r="D97" s="38" t="s">
        <v>276</v>
      </c>
      <c r="E97" s="38"/>
      <c r="F97" s="38"/>
      <c r="G97" s="18" t="s">
        <v>264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4511</v>
      </c>
      <c r="N97" s="14">
        <v>768</v>
      </c>
      <c r="O97" s="14">
        <v>1053</v>
      </c>
      <c r="P97" s="14">
        <v>6332</v>
      </c>
      <c r="Q97" s="8">
        <v>791.5</v>
      </c>
      <c r="R97" s="8">
        <v>253.28</v>
      </c>
      <c r="S97" s="8"/>
    </row>
    <row r="98" spans="1:19" ht="15.75" thickBot="1" x14ac:dyDescent="0.3"/>
    <row r="99" spans="1:19" x14ac:dyDescent="0.25">
      <c r="A99" s="39" t="s">
        <v>286</v>
      </c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1"/>
    </row>
    <row r="100" spans="1:19" ht="15" customHeight="1" thickBot="1" x14ac:dyDescent="0.3">
      <c r="A100" s="42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4"/>
    </row>
  </sheetData>
  <sheetProtection algorithmName="SHA-512" hashValue="id0bF94aZ6RiQhDiRXUUhGyVRtvNnlfpYP/bdKhLRWoem5d3KCS7+Qvw/9nY0wsAnWzLYUvtuYL60MM+UMhfag==" saltValue="cE0xACMzQXrGRZePd2G3ow==" spinCount="100000" sheet="1" objects="1" scenarios="1" autoFilter="0"/>
  <autoFilter ref="A1:S97" xr:uid="{A0F8E363-CCF4-4894-9187-5A92202CFB35}">
    <filterColumn colId="1" showButton="0"/>
    <filterColumn colId="3" showButton="0"/>
    <filterColumn colId="4" showButton="0"/>
  </autoFilter>
  <sortState xmlns:xlrd2="http://schemas.microsoft.com/office/spreadsheetml/2017/richdata2" ref="A2:R97">
    <sortCondition descending="1" ref="P2:P97"/>
    <sortCondition ref="B2:B97"/>
  </sortState>
  <mergeCells count="99">
    <mergeCell ref="D13:F13"/>
    <mergeCell ref="D21:F21"/>
    <mergeCell ref="D11:F11"/>
    <mergeCell ref="D12:F12"/>
    <mergeCell ref="D2:F2"/>
    <mergeCell ref="D3:F3"/>
    <mergeCell ref="D4:F4"/>
    <mergeCell ref="D5:F5"/>
    <mergeCell ref="D6:F6"/>
    <mergeCell ref="D7:F7"/>
    <mergeCell ref="B1:C1"/>
    <mergeCell ref="D1:F1"/>
    <mergeCell ref="D8:F8"/>
    <mergeCell ref="D9:F9"/>
    <mergeCell ref="D10:F10"/>
    <mergeCell ref="D22:F22"/>
    <mergeCell ref="D23:F23"/>
    <mergeCell ref="D24:F24"/>
    <mergeCell ref="D25:F25"/>
    <mergeCell ref="D19:F19"/>
    <mergeCell ref="D20:F20"/>
    <mergeCell ref="D14:F14"/>
    <mergeCell ref="D15:F15"/>
    <mergeCell ref="D16:F16"/>
    <mergeCell ref="D17:F17"/>
    <mergeCell ref="D18:F18"/>
    <mergeCell ref="D37:F37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49:F49"/>
    <mergeCell ref="D38:F38"/>
    <mergeCell ref="D39:F39"/>
    <mergeCell ref="D40:F40"/>
    <mergeCell ref="D41:F41"/>
    <mergeCell ref="D42:F42"/>
    <mergeCell ref="D43:F43"/>
    <mergeCell ref="D44:F44"/>
    <mergeCell ref="D45:F45"/>
    <mergeCell ref="D46:F46"/>
    <mergeCell ref="D47:F47"/>
    <mergeCell ref="D48:F48"/>
    <mergeCell ref="D61:F61"/>
    <mergeCell ref="D50:F50"/>
    <mergeCell ref="D51:F51"/>
    <mergeCell ref="D52:F52"/>
    <mergeCell ref="D53:F53"/>
    <mergeCell ref="D54:F54"/>
    <mergeCell ref="D55:F55"/>
    <mergeCell ref="D56:F56"/>
    <mergeCell ref="D57:F57"/>
    <mergeCell ref="D58:F58"/>
    <mergeCell ref="D59:F59"/>
    <mergeCell ref="D60:F60"/>
    <mergeCell ref="D74:F74"/>
    <mergeCell ref="D62:F62"/>
    <mergeCell ref="D63:F63"/>
    <mergeCell ref="D64:F64"/>
    <mergeCell ref="D65:F65"/>
    <mergeCell ref="D66:F66"/>
    <mergeCell ref="D67:F67"/>
    <mergeCell ref="D73:F73"/>
    <mergeCell ref="D68:F68"/>
    <mergeCell ref="D69:F69"/>
    <mergeCell ref="D70:F70"/>
    <mergeCell ref="D71:F71"/>
    <mergeCell ref="D72:F72"/>
    <mergeCell ref="D86:F86"/>
    <mergeCell ref="D75:F75"/>
    <mergeCell ref="D76:F76"/>
    <mergeCell ref="D77:F77"/>
    <mergeCell ref="D78:F78"/>
    <mergeCell ref="D79:F79"/>
    <mergeCell ref="D80:F80"/>
    <mergeCell ref="D81:F81"/>
    <mergeCell ref="D82:F82"/>
    <mergeCell ref="D83:F83"/>
    <mergeCell ref="D84:F84"/>
    <mergeCell ref="D85:F85"/>
    <mergeCell ref="D94:F94"/>
    <mergeCell ref="D95:F95"/>
    <mergeCell ref="D96:F96"/>
    <mergeCell ref="D97:F97"/>
    <mergeCell ref="A99:S100"/>
    <mergeCell ref="D93:F93"/>
    <mergeCell ref="D87:F87"/>
    <mergeCell ref="D88:F88"/>
    <mergeCell ref="D89:F89"/>
    <mergeCell ref="D90:F90"/>
    <mergeCell ref="D92:F92"/>
    <mergeCell ref="D91:F91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BEE47-2088-46A1-B6BA-628990608572}">
  <dimension ref="A1:H19"/>
  <sheetViews>
    <sheetView zoomScale="110" zoomScaleNormal="110" workbookViewId="0">
      <selection activeCell="A18" sqref="A18:H19"/>
    </sheetView>
  </sheetViews>
  <sheetFormatPr defaultRowHeight="15" x14ac:dyDescent="0.25"/>
  <cols>
    <col min="1" max="1" width="11" bestFit="1" customWidth="1"/>
    <col min="2" max="2" width="25.140625" bestFit="1" customWidth="1"/>
    <col min="3" max="3" width="14.5703125" bestFit="1" customWidth="1"/>
    <col min="4" max="4" width="14.5703125" customWidth="1"/>
    <col min="5" max="5" width="14.42578125" bestFit="1" customWidth="1"/>
    <col min="6" max="6" width="31.28515625" bestFit="1" customWidth="1"/>
    <col min="7" max="7" width="17.28515625" bestFit="1" customWidth="1"/>
    <col min="8" max="8" width="37.7109375" bestFit="1" customWidth="1"/>
  </cols>
  <sheetData>
    <row r="1" spans="1:8" x14ac:dyDescent="0.25">
      <c r="A1" s="3" t="s">
        <v>278</v>
      </c>
      <c r="B1" s="3" t="s">
        <v>277</v>
      </c>
      <c r="C1" s="3" t="s">
        <v>257</v>
      </c>
      <c r="D1" s="3" t="s">
        <v>282</v>
      </c>
      <c r="E1" s="3" t="s">
        <v>279</v>
      </c>
      <c r="F1" s="3" t="s">
        <v>283</v>
      </c>
      <c r="G1" s="3" t="s">
        <v>280</v>
      </c>
      <c r="H1" s="10" t="s">
        <v>284</v>
      </c>
    </row>
    <row r="2" spans="1:8" x14ac:dyDescent="0.25">
      <c r="A2" s="7" t="s">
        <v>163</v>
      </c>
      <c r="B2" s="7" t="s">
        <v>276</v>
      </c>
      <c r="C2" s="7" t="s">
        <v>259</v>
      </c>
      <c r="D2" s="7">
        <f>COUNTA('Peti razredi'!A5:C18)</f>
        <v>14</v>
      </c>
      <c r="E2" s="7">
        <v>1024593</v>
      </c>
      <c r="F2" s="11">
        <f>E2/D2</f>
        <v>73185.21428571429</v>
      </c>
      <c r="G2" s="11">
        <f t="shared" ref="G2:G16" si="0">E2*0.04</f>
        <v>40983.72</v>
      </c>
      <c r="H2" s="11">
        <f>G2/D2</f>
        <v>2927.4085714285716</v>
      </c>
    </row>
    <row r="3" spans="1:8" x14ac:dyDescent="0.25">
      <c r="A3" s="7" t="s">
        <v>168</v>
      </c>
      <c r="B3" s="7" t="s">
        <v>273</v>
      </c>
      <c r="C3" s="7" t="s">
        <v>258</v>
      </c>
      <c r="D3" s="7">
        <f>COUNTA('Sedmi razredi'!A22:C29)</f>
        <v>8</v>
      </c>
      <c r="E3" s="7">
        <v>706143</v>
      </c>
      <c r="F3" s="11">
        <f t="shared" ref="F3:F16" si="1">E3/D3</f>
        <v>88267.875</v>
      </c>
      <c r="G3" s="11">
        <f t="shared" si="0"/>
        <v>28245.72</v>
      </c>
      <c r="H3" s="11">
        <f t="shared" ref="H3:H16" si="2">G3/D3</f>
        <v>3530.7150000000001</v>
      </c>
    </row>
    <row r="4" spans="1:8" x14ac:dyDescent="0.25">
      <c r="A4" s="7" t="s">
        <v>167</v>
      </c>
      <c r="B4" s="7" t="s">
        <v>281</v>
      </c>
      <c r="C4" s="7" t="s">
        <v>262</v>
      </c>
      <c r="D4" s="7">
        <f>COUNTA('Osmi razredi'!A13:C20)</f>
        <v>8</v>
      </c>
      <c r="E4" s="7">
        <v>629212</v>
      </c>
      <c r="F4" s="11">
        <f t="shared" si="1"/>
        <v>78651.5</v>
      </c>
      <c r="G4" s="11">
        <f t="shared" si="0"/>
        <v>25168.48</v>
      </c>
      <c r="H4" s="11">
        <f t="shared" si="2"/>
        <v>3146.06</v>
      </c>
    </row>
    <row r="5" spans="1:8" x14ac:dyDescent="0.25">
      <c r="A5" s="12" t="s">
        <v>166</v>
      </c>
      <c r="B5" s="12" t="s">
        <v>273</v>
      </c>
      <c r="C5" s="12" t="s">
        <v>266</v>
      </c>
      <c r="D5" s="12">
        <f>COUNTA('Sedmi razredi'!A33:C41)</f>
        <v>9</v>
      </c>
      <c r="E5" s="12">
        <v>614465</v>
      </c>
      <c r="F5" s="13">
        <f>E5/D5</f>
        <v>68273.888888888891</v>
      </c>
      <c r="G5" s="13">
        <f t="shared" si="0"/>
        <v>24578.600000000002</v>
      </c>
      <c r="H5" s="13">
        <f t="shared" si="2"/>
        <v>2730.9555555555557</v>
      </c>
    </row>
    <row r="6" spans="1:8" x14ac:dyDescent="0.25">
      <c r="A6" s="12" t="s">
        <v>165</v>
      </c>
      <c r="B6" s="12" t="s">
        <v>276</v>
      </c>
      <c r="C6" s="12" t="s">
        <v>260</v>
      </c>
      <c r="D6" s="12">
        <f>COUNTA('Peti razredi'!A35:C41)</f>
        <v>7</v>
      </c>
      <c r="E6" s="12">
        <v>548271</v>
      </c>
      <c r="F6" s="13">
        <f t="shared" si="1"/>
        <v>78324.428571428565</v>
      </c>
      <c r="G6" s="13">
        <f t="shared" si="0"/>
        <v>21930.84</v>
      </c>
      <c r="H6" s="13">
        <f t="shared" si="2"/>
        <v>3132.977142857143</v>
      </c>
    </row>
    <row r="7" spans="1:8" x14ac:dyDescent="0.25">
      <c r="A7" s="12" t="s">
        <v>164</v>
      </c>
      <c r="B7" s="12" t="s">
        <v>273</v>
      </c>
      <c r="C7" s="12" t="s">
        <v>261</v>
      </c>
      <c r="D7" s="12">
        <f>COUNTA('Sedmi razredi'!A14:C18)</f>
        <v>5</v>
      </c>
      <c r="E7" s="12">
        <v>465290</v>
      </c>
      <c r="F7" s="13">
        <f t="shared" si="1"/>
        <v>93058</v>
      </c>
      <c r="G7" s="13">
        <f t="shared" si="0"/>
        <v>18611.600000000002</v>
      </c>
      <c r="H7" s="13">
        <f t="shared" si="2"/>
        <v>3722.3200000000006</v>
      </c>
    </row>
    <row r="8" spans="1:8" x14ac:dyDescent="0.25">
      <c r="A8" s="12" t="s">
        <v>169</v>
      </c>
      <c r="B8" s="12" t="s">
        <v>276</v>
      </c>
      <c r="C8" s="12" t="s">
        <v>264</v>
      </c>
      <c r="D8" s="12">
        <f>COUNTA('Peti razredi'!A22:C31)</f>
        <v>10</v>
      </c>
      <c r="E8" s="12">
        <v>450029</v>
      </c>
      <c r="F8" s="13">
        <f t="shared" si="1"/>
        <v>45002.9</v>
      </c>
      <c r="G8" s="13">
        <f t="shared" si="0"/>
        <v>18001.16</v>
      </c>
      <c r="H8" s="13">
        <f t="shared" si="2"/>
        <v>1800.116</v>
      </c>
    </row>
    <row r="9" spans="1:8" x14ac:dyDescent="0.25">
      <c r="A9" s="12" t="s">
        <v>170</v>
      </c>
      <c r="B9" s="12" t="s">
        <v>273</v>
      </c>
      <c r="C9" s="12" t="s">
        <v>270</v>
      </c>
      <c r="D9" s="12">
        <f>COUNTA('Sedmi razredi'!A45:C52)</f>
        <v>8</v>
      </c>
      <c r="E9" s="12">
        <v>326982</v>
      </c>
      <c r="F9" s="13">
        <f t="shared" si="1"/>
        <v>40872.75</v>
      </c>
      <c r="G9" s="13">
        <f t="shared" si="0"/>
        <v>13079.28</v>
      </c>
      <c r="H9" s="13">
        <f t="shared" si="2"/>
        <v>1634.91</v>
      </c>
    </row>
    <row r="10" spans="1:8" x14ac:dyDescent="0.25">
      <c r="A10" s="12" t="s">
        <v>171</v>
      </c>
      <c r="B10" s="12" t="s">
        <v>281</v>
      </c>
      <c r="C10" s="12" t="s">
        <v>263</v>
      </c>
      <c r="D10" s="12">
        <f>COUNTA('Osmi razredi'!A27:C30)</f>
        <v>4</v>
      </c>
      <c r="E10" s="12">
        <v>261966</v>
      </c>
      <c r="F10" s="13">
        <f t="shared" si="1"/>
        <v>65491.5</v>
      </c>
      <c r="G10" s="13">
        <f t="shared" si="0"/>
        <v>10478.64</v>
      </c>
      <c r="H10" s="13">
        <f t="shared" si="2"/>
        <v>2619.66</v>
      </c>
    </row>
    <row r="11" spans="1:8" x14ac:dyDescent="0.25">
      <c r="A11" s="12" t="s">
        <v>172</v>
      </c>
      <c r="B11" s="12" t="s">
        <v>276</v>
      </c>
      <c r="C11" s="12" t="s">
        <v>265</v>
      </c>
      <c r="D11" s="12">
        <f>COUNTA('Peti razredi'!A45:C48)</f>
        <v>4</v>
      </c>
      <c r="E11" s="12">
        <v>253632</v>
      </c>
      <c r="F11" s="13">
        <f t="shared" si="1"/>
        <v>63408</v>
      </c>
      <c r="G11" s="13">
        <f t="shared" si="0"/>
        <v>10145.280000000001</v>
      </c>
      <c r="H11" s="13">
        <f t="shared" si="2"/>
        <v>2536.3200000000002</v>
      </c>
    </row>
    <row r="12" spans="1:8" x14ac:dyDescent="0.25">
      <c r="A12" s="12" t="s">
        <v>173</v>
      </c>
      <c r="B12" s="12" t="s">
        <v>281</v>
      </c>
      <c r="C12" s="12" t="s">
        <v>268</v>
      </c>
      <c r="D12" s="12">
        <f>COUNTA('Osmi razredi'!A5:C9)</f>
        <v>5</v>
      </c>
      <c r="E12" s="12">
        <v>249272</v>
      </c>
      <c r="F12" s="13">
        <f t="shared" si="1"/>
        <v>49854.400000000001</v>
      </c>
      <c r="G12" s="13">
        <f t="shared" si="0"/>
        <v>9970.880000000001</v>
      </c>
      <c r="H12" s="13">
        <f t="shared" si="2"/>
        <v>1994.1760000000002</v>
      </c>
    </row>
    <row r="13" spans="1:8" x14ac:dyDescent="0.25">
      <c r="A13" s="12" t="s">
        <v>174</v>
      </c>
      <c r="B13" s="12" t="s">
        <v>273</v>
      </c>
      <c r="C13" s="12" t="s">
        <v>271</v>
      </c>
      <c r="D13" s="12">
        <f>COUNTA('Sedmi razredi'!A5:C10)</f>
        <v>6</v>
      </c>
      <c r="E13" s="12">
        <v>240786</v>
      </c>
      <c r="F13" s="13">
        <f t="shared" si="1"/>
        <v>40131</v>
      </c>
      <c r="G13" s="13">
        <f t="shared" si="0"/>
        <v>9631.44</v>
      </c>
      <c r="H13" s="13">
        <f t="shared" si="2"/>
        <v>1605.24</v>
      </c>
    </row>
    <row r="14" spans="1:8" x14ac:dyDescent="0.25">
      <c r="A14" s="14" t="s">
        <v>175</v>
      </c>
      <c r="B14" s="14" t="s">
        <v>275</v>
      </c>
      <c r="C14" s="14" t="s">
        <v>267</v>
      </c>
      <c r="D14" s="14">
        <f>COUNTA('Šesti razredi'!A5:C7)</f>
        <v>3</v>
      </c>
      <c r="E14" s="14">
        <v>199561</v>
      </c>
      <c r="F14" s="8">
        <f t="shared" si="1"/>
        <v>66520.333333333328</v>
      </c>
      <c r="G14" s="8">
        <f t="shared" si="0"/>
        <v>7982.4400000000005</v>
      </c>
      <c r="H14" s="8">
        <f t="shared" si="2"/>
        <v>2660.8133333333335</v>
      </c>
    </row>
    <row r="15" spans="1:8" x14ac:dyDescent="0.25">
      <c r="A15" s="14" t="s">
        <v>176</v>
      </c>
      <c r="B15" s="14" t="s">
        <v>281</v>
      </c>
      <c r="C15" s="14" t="s">
        <v>269</v>
      </c>
      <c r="D15" s="14">
        <f>COUNTA('Osmi razredi'!A34:C36)</f>
        <v>3</v>
      </c>
      <c r="E15" s="14">
        <v>98438</v>
      </c>
      <c r="F15" s="8">
        <f t="shared" si="1"/>
        <v>32812.666666666664</v>
      </c>
      <c r="G15" s="8">
        <f t="shared" si="0"/>
        <v>3937.52</v>
      </c>
      <c r="H15" s="8">
        <f t="shared" si="2"/>
        <v>1312.5066666666667</v>
      </c>
    </row>
    <row r="16" spans="1:8" x14ac:dyDescent="0.25">
      <c r="A16" s="14" t="s">
        <v>177</v>
      </c>
      <c r="B16" s="14" t="s">
        <v>276</v>
      </c>
      <c r="C16" s="14" t="s">
        <v>272</v>
      </c>
      <c r="D16" s="14">
        <f>COUNTA('Peti razredi'!A52:C53)</f>
        <v>2</v>
      </c>
      <c r="E16" s="14">
        <v>85048</v>
      </c>
      <c r="F16" s="8">
        <f>E16/D16</f>
        <v>42524</v>
      </c>
      <c r="G16" s="8">
        <f t="shared" si="0"/>
        <v>3401.92</v>
      </c>
      <c r="H16" s="8">
        <f t="shared" si="2"/>
        <v>1700.96</v>
      </c>
    </row>
    <row r="17" spans="1:8" ht="15.75" thickBot="1" x14ac:dyDescent="0.3"/>
    <row r="18" spans="1:8" x14ac:dyDescent="0.25">
      <c r="A18" s="55" t="s">
        <v>287</v>
      </c>
      <c r="B18" s="56"/>
      <c r="C18" s="56"/>
      <c r="D18" s="56"/>
      <c r="E18" s="56"/>
      <c r="F18" s="56"/>
      <c r="G18" s="56"/>
      <c r="H18" s="57"/>
    </row>
    <row r="19" spans="1:8" ht="15.75" thickBot="1" x14ac:dyDescent="0.3">
      <c r="A19" s="58"/>
      <c r="B19" s="59"/>
      <c r="C19" s="59"/>
      <c r="D19" s="59"/>
      <c r="E19" s="59"/>
      <c r="F19" s="59"/>
      <c r="G19" s="59"/>
      <c r="H19" s="60"/>
    </row>
  </sheetData>
  <sheetProtection algorithmName="SHA-512" hashValue="+taiuooFb2CzLVlq8HFnQrOhw+MqGNsjhoGBrsh/ue5PVNeOj29XkQHUuCjFxqIiN8UqnmxJecV+CHYt8WvPaw==" saltValue="cBUXPlQp8QSwRon867Ssng==" spinCount="100000" sheet="1" objects="1" scenarios="1" autoFilter="0"/>
  <autoFilter ref="A1:H16" xr:uid="{52E06693-26F6-4B7D-A6C1-A7F3DD9C245A}"/>
  <sortState xmlns:xlrd2="http://schemas.microsoft.com/office/spreadsheetml/2017/richdata2" ref="A2:G16">
    <sortCondition descending="1" ref="G2:G16"/>
    <sortCondition ref="C2:C16"/>
  </sortState>
  <mergeCells count="1">
    <mergeCell ref="A18:H19"/>
  </mergeCells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0A73D-7C55-4670-BA43-38D034851473}">
  <dimension ref="A1:AM53"/>
  <sheetViews>
    <sheetView zoomScale="85" zoomScaleNormal="85" workbookViewId="0">
      <selection activeCell="A36" sqref="A36:XFD36"/>
    </sheetView>
  </sheetViews>
  <sheetFormatPr defaultRowHeight="15" x14ac:dyDescent="0.25"/>
  <sheetData>
    <row r="1" spans="1:39" ht="15.75" thickBot="1" x14ac:dyDescent="0.3">
      <c r="A1" s="72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4"/>
    </row>
    <row r="2" spans="1:39" ht="21.75" thickBot="1" x14ac:dyDescent="0.4">
      <c r="A2" s="66" t="s">
        <v>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</row>
    <row r="3" spans="1:39" x14ac:dyDescent="0.25">
      <c r="A3" s="81" t="s">
        <v>22</v>
      </c>
      <c r="B3" s="82"/>
      <c r="C3" s="83"/>
      <c r="D3" s="87" t="s">
        <v>13</v>
      </c>
      <c r="E3" s="87"/>
      <c r="F3" s="87"/>
      <c r="G3" s="87" t="s">
        <v>14</v>
      </c>
      <c r="H3" s="87"/>
      <c r="I3" s="87"/>
      <c r="J3" s="87" t="s">
        <v>15</v>
      </c>
      <c r="K3" s="87"/>
      <c r="L3" s="87"/>
      <c r="M3" s="87" t="s">
        <v>16</v>
      </c>
      <c r="N3" s="87"/>
      <c r="O3" s="87"/>
      <c r="P3" s="87" t="s">
        <v>17</v>
      </c>
      <c r="Q3" s="87"/>
      <c r="R3" s="87"/>
      <c r="S3" s="87" t="s">
        <v>18</v>
      </c>
      <c r="T3" s="87"/>
      <c r="U3" s="87"/>
      <c r="V3" s="87" t="s">
        <v>19</v>
      </c>
      <c r="W3" s="87"/>
      <c r="X3" s="87"/>
      <c r="Y3" s="87" t="s">
        <v>20</v>
      </c>
      <c r="Z3" s="87"/>
      <c r="AA3" s="87"/>
      <c r="AB3" s="88" t="s">
        <v>21</v>
      </c>
      <c r="AC3" s="88"/>
      <c r="AD3" s="88"/>
      <c r="AE3" s="68" t="s">
        <v>21</v>
      </c>
      <c r="AF3" s="68"/>
      <c r="AG3" s="68"/>
      <c r="AH3" s="68" t="s">
        <v>21</v>
      </c>
      <c r="AI3" s="68"/>
      <c r="AJ3" s="68"/>
      <c r="AK3" s="68" t="s">
        <v>21</v>
      </c>
      <c r="AL3" s="68"/>
      <c r="AM3" s="68"/>
    </row>
    <row r="4" spans="1:39" x14ac:dyDescent="0.25">
      <c r="A4" s="84"/>
      <c r="B4" s="85"/>
      <c r="C4" s="86"/>
      <c r="D4" s="79" t="s">
        <v>4</v>
      </c>
      <c r="E4" s="79"/>
      <c r="F4" s="79"/>
      <c r="G4" s="79" t="s">
        <v>5</v>
      </c>
      <c r="H4" s="79"/>
      <c r="I4" s="79"/>
      <c r="J4" s="79" t="s">
        <v>6</v>
      </c>
      <c r="K4" s="79"/>
      <c r="L4" s="79"/>
      <c r="M4" s="79" t="s">
        <v>7</v>
      </c>
      <c r="N4" s="79"/>
      <c r="O4" s="79"/>
      <c r="P4" s="79" t="s">
        <v>8</v>
      </c>
      <c r="Q4" s="79"/>
      <c r="R4" s="79"/>
      <c r="S4" s="79" t="s">
        <v>9</v>
      </c>
      <c r="T4" s="79"/>
      <c r="U4" s="79"/>
      <c r="V4" s="79" t="s">
        <v>10</v>
      </c>
      <c r="W4" s="79"/>
      <c r="X4" s="79"/>
      <c r="Y4" s="79" t="s">
        <v>11</v>
      </c>
      <c r="Z4" s="79"/>
      <c r="AA4" s="79"/>
      <c r="AB4" s="61" t="s">
        <v>12</v>
      </c>
      <c r="AC4" s="61"/>
      <c r="AD4" s="61"/>
      <c r="AE4" s="61" t="s">
        <v>36</v>
      </c>
      <c r="AF4" s="71"/>
      <c r="AG4" s="71"/>
      <c r="AH4" s="62" t="s">
        <v>38</v>
      </c>
      <c r="AI4" s="63"/>
      <c r="AJ4" s="63"/>
      <c r="AK4" s="61" t="s">
        <v>50</v>
      </c>
      <c r="AL4" s="61"/>
      <c r="AM4" s="61"/>
    </row>
    <row r="5" spans="1:39" x14ac:dyDescent="0.25">
      <c r="A5" s="80" t="s">
        <v>87</v>
      </c>
      <c r="B5" s="80"/>
      <c r="C5" s="80"/>
      <c r="D5" s="75">
        <v>0</v>
      </c>
      <c r="E5" s="75"/>
      <c r="F5" s="75"/>
      <c r="G5" s="75">
        <v>0</v>
      </c>
      <c r="H5" s="75"/>
      <c r="I5" s="75"/>
      <c r="J5" s="75">
        <v>0</v>
      </c>
      <c r="K5" s="75"/>
      <c r="L5" s="75"/>
      <c r="M5" s="75">
        <v>4785</v>
      </c>
      <c r="N5" s="75"/>
      <c r="O5" s="75"/>
      <c r="P5" s="75">
        <v>3402</v>
      </c>
      <c r="Q5" s="75"/>
      <c r="R5" s="75"/>
      <c r="S5" s="75">
        <v>6503</v>
      </c>
      <c r="T5" s="75"/>
      <c r="U5" s="75"/>
      <c r="V5" s="75">
        <v>7141</v>
      </c>
      <c r="W5" s="75"/>
      <c r="X5" s="75"/>
      <c r="Y5" s="75">
        <v>0</v>
      </c>
      <c r="Z5" s="75"/>
      <c r="AA5" s="75"/>
      <c r="AB5" s="75">
        <f>SUM(D5:AA5)</f>
        <v>21831</v>
      </c>
      <c r="AC5" s="75"/>
      <c r="AD5" s="75"/>
      <c r="AE5" s="64">
        <f>AVERAGE(D5:AA5)</f>
        <v>2728.875</v>
      </c>
      <c r="AF5" s="64"/>
      <c r="AG5" s="64"/>
      <c r="AH5" s="64">
        <f>AB5*0.04</f>
        <v>873.24</v>
      </c>
      <c r="AI5" s="64"/>
      <c r="AJ5" s="64"/>
      <c r="AK5" s="65">
        <f>SUM(AB5:AD18)</f>
        <v>1024593</v>
      </c>
      <c r="AL5" s="65"/>
      <c r="AM5" s="65"/>
    </row>
    <row r="6" spans="1:39" x14ac:dyDescent="0.25">
      <c r="A6" s="80" t="s">
        <v>99</v>
      </c>
      <c r="B6" s="80"/>
      <c r="C6" s="80"/>
      <c r="D6" s="75" t="s">
        <v>285</v>
      </c>
      <c r="E6" s="75"/>
      <c r="F6" s="75"/>
      <c r="G6" s="75" t="s">
        <v>285</v>
      </c>
      <c r="H6" s="75"/>
      <c r="I6" s="75"/>
      <c r="J6" s="75" t="s">
        <v>285</v>
      </c>
      <c r="K6" s="75"/>
      <c r="L6" s="75"/>
      <c r="M6" s="75" t="s">
        <v>285</v>
      </c>
      <c r="N6" s="75"/>
      <c r="O6" s="75"/>
      <c r="P6" s="75" t="s">
        <v>285</v>
      </c>
      <c r="Q6" s="75"/>
      <c r="R6" s="75"/>
      <c r="S6" s="75" t="s">
        <v>285</v>
      </c>
      <c r="T6" s="75"/>
      <c r="U6" s="75"/>
      <c r="V6" s="75" t="s">
        <v>285</v>
      </c>
      <c r="W6" s="75"/>
      <c r="X6" s="75"/>
      <c r="Y6" s="75" t="s">
        <v>285</v>
      </c>
      <c r="Z6" s="75"/>
      <c r="AA6" s="75"/>
      <c r="AB6" s="75">
        <v>31388</v>
      </c>
      <c r="AC6" s="75"/>
      <c r="AD6" s="75"/>
      <c r="AE6" s="64" t="s">
        <v>285</v>
      </c>
      <c r="AF6" s="64"/>
      <c r="AG6" s="64"/>
      <c r="AH6" s="64">
        <f t="shared" ref="AH6:AH18" si="0">AB6*0.04</f>
        <v>1255.52</v>
      </c>
      <c r="AI6" s="64"/>
      <c r="AJ6" s="64"/>
      <c r="AK6" s="65"/>
      <c r="AL6" s="65"/>
      <c r="AM6" s="65"/>
    </row>
    <row r="7" spans="1:39" x14ac:dyDescent="0.25">
      <c r="A7" s="80" t="s">
        <v>88</v>
      </c>
      <c r="B7" s="80"/>
      <c r="C7" s="80"/>
      <c r="D7" s="75">
        <v>5159</v>
      </c>
      <c r="E7" s="75"/>
      <c r="F7" s="75"/>
      <c r="G7" s="75">
        <v>1052</v>
      </c>
      <c r="H7" s="75"/>
      <c r="I7" s="75"/>
      <c r="J7" s="75">
        <v>4960</v>
      </c>
      <c r="K7" s="75"/>
      <c r="L7" s="75"/>
      <c r="M7" s="75">
        <v>11675</v>
      </c>
      <c r="N7" s="75"/>
      <c r="O7" s="75"/>
      <c r="P7" s="75">
        <v>7103</v>
      </c>
      <c r="Q7" s="75"/>
      <c r="R7" s="75"/>
      <c r="S7" s="75">
        <v>602</v>
      </c>
      <c r="T7" s="75"/>
      <c r="U7" s="75"/>
      <c r="V7" s="75">
        <v>6082</v>
      </c>
      <c r="W7" s="75"/>
      <c r="X7" s="75"/>
      <c r="Y7" s="75">
        <v>204</v>
      </c>
      <c r="Z7" s="75"/>
      <c r="AA7" s="75"/>
      <c r="AB7" s="75">
        <f t="shared" ref="AB7:AB18" si="1">SUM(D7:AA7)</f>
        <v>36837</v>
      </c>
      <c r="AC7" s="75"/>
      <c r="AD7" s="75"/>
      <c r="AE7" s="64">
        <f t="shared" ref="AE7:AE18" si="2">AVERAGE(D7:AA7)</f>
        <v>4604.625</v>
      </c>
      <c r="AF7" s="64"/>
      <c r="AG7" s="64"/>
      <c r="AH7" s="64">
        <f t="shared" si="0"/>
        <v>1473.48</v>
      </c>
      <c r="AI7" s="64"/>
      <c r="AJ7" s="64"/>
      <c r="AK7" s="65"/>
      <c r="AL7" s="65"/>
      <c r="AM7" s="65"/>
    </row>
    <row r="8" spans="1:39" x14ac:dyDescent="0.25">
      <c r="A8" s="80" t="s">
        <v>89</v>
      </c>
      <c r="B8" s="80"/>
      <c r="C8" s="80"/>
      <c r="D8" s="75">
        <v>1472</v>
      </c>
      <c r="E8" s="75"/>
      <c r="F8" s="75"/>
      <c r="G8" s="75">
        <v>762</v>
      </c>
      <c r="H8" s="75"/>
      <c r="I8" s="75"/>
      <c r="J8" s="75">
        <v>4317</v>
      </c>
      <c r="K8" s="75"/>
      <c r="L8" s="75"/>
      <c r="M8" s="75">
        <v>5706</v>
      </c>
      <c r="N8" s="75"/>
      <c r="O8" s="75"/>
      <c r="P8" s="75">
        <v>4323</v>
      </c>
      <c r="Q8" s="75"/>
      <c r="R8" s="75"/>
      <c r="S8" s="75">
        <v>4010</v>
      </c>
      <c r="T8" s="75"/>
      <c r="U8" s="75"/>
      <c r="V8" s="75">
        <v>480</v>
      </c>
      <c r="W8" s="75"/>
      <c r="X8" s="75"/>
      <c r="Y8" s="75">
        <v>0</v>
      </c>
      <c r="Z8" s="75"/>
      <c r="AA8" s="75"/>
      <c r="AB8" s="75">
        <f t="shared" si="1"/>
        <v>21070</v>
      </c>
      <c r="AC8" s="75"/>
      <c r="AD8" s="75"/>
      <c r="AE8" s="64">
        <f t="shared" si="2"/>
        <v>2633.75</v>
      </c>
      <c r="AF8" s="64"/>
      <c r="AG8" s="64"/>
      <c r="AH8" s="64">
        <f t="shared" si="0"/>
        <v>842.80000000000007</v>
      </c>
      <c r="AI8" s="64"/>
      <c r="AJ8" s="64"/>
      <c r="AK8" s="65"/>
      <c r="AL8" s="65"/>
      <c r="AM8" s="65"/>
    </row>
    <row r="9" spans="1:39" x14ac:dyDescent="0.25">
      <c r="A9" s="80" t="s">
        <v>90</v>
      </c>
      <c r="B9" s="80"/>
      <c r="C9" s="80"/>
      <c r="D9" s="75">
        <v>10144</v>
      </c>
      <c r="E9" s="75"/>
      <c r="F9" s="75"/>
      <c r="G9" s="75">
        <v>10501</v>
      </c>
      <c r="H9" s="75"/>
      <c r="I9" s="75"/>
      <c r="J9" s="75">
        <v>2029</v>
      </c>
      <c r="K9" s="75"/>
      <c r="L9" s="75"/>
      <c r="M9" s="75">
        <v>1093</v>
      </c>
      <c r="N9" s="75"/>
      <c r="O9" s="75"/>
      <c r="P9" s="75">
        <v>12261</v>
      </c>
      <c r="Q9" s="75"/>
      <c r="R9" s="75"/>
      <c r="S9" s="75">
        <v>10217</v>
      </c>
      <c r="T9" s="75"/>
      <c r="U9" s="75"/>
      <c r="V9" s="75">
        <v>7282</v>
      </c>
      <c r="W9" s="75"/>
      <c r="X9" s="75"/>
      <c r="Y9" s="75">
        <v>0</v>
      </c>
      <c r="Z9" s="75"/>
      <c r="AA9" s="75"/>
      <c r="AB9" s="75">
        <f t="shared" si="1"/>
        <v>53527</v>
      </c>
      <c r="AC9" s="75"/>
      <c r="AD9" s="75"/>
      <c r="AE9" s="64">
        <f t="shared" si="2"/>
        <v>6690.875</v>
      </c>
      <c r="AF9" s="64"/>
      <c r="AG9" s="64"/>
      <c r="AH9" s="64">
        <f t="shared" si="0"/>
        <v>2141.08</v>
      </c>
      <c r="AI9" s="64"/>
      <c r="AJ9" s="64"/>
      <c r="AK9" s="65"/>
      <c r="AL9" s="65"/>
      <c r="AM9" s="65"/>
    </row>
    <row r="10" spans="1:39" x14ac:dyDescent="0.25">
      <c r="A10" s="80" t="s">
        <v>91</v>
      </c>
      <c r="B10" s="80"/>
      <c r="C10" s="80"/>
      <c r="D10" s="75">
        <v>30076</v>
      </c>
      <c r="E10" s="75"/>
      <c r="F10" s="75"/>
      <c r="G10" s="75">
        <v>39921</v>
      </c>
      <c r="H10" s="75"/>
      <c r="I10" s="75"/>
      <c r="J10" s="75">
        <v>40720</v>
      </c>
      <c r="K10" s="75"/>
      <c r="L10" s="75"/>
      <c r="M10" s="75">
        <v>45145</v>
      </c>
      <c r="N10" s="75"/>
      <c r="O10" s="75"/>
      <c r="P10" s="75">
        <v>39932</v>
      </c>
      <c r="Q10" s="75"/>
      <c r="R10" s="75"/>
      <c r="S10" s="75">
        <v>40078</v>
      </c>
      <c r="T10" s="75"/>
      <c r="U10" s="75"/>
      <c r="V10" s="75">
        <v>55329</v>
      </c>
      <c r="W10" s="75"/>
      <c r="X10" s="75"/>
      <c r="Y10" s="75">
        <v>52379</v>
      </c>
      <c r="Z10" s="75"/>
      <c r="AA10" s="75"/>
      <c r="AB10" s="75">
        <f t="shared" si="1"/>
        <v>343580</v>
      </c>
      <c r="AC10" s="75"/>
      <c r="AD10" s="75"/>
      <c r="AE10" s="64">
        <f t="shared" si="2"/>
        <v>42947.5</v>
      </c>
      <c r="AF10" s="64"/>
      <c r="AG10" s="64"/>
      <c r="AH10" s="64">
        <f t="shared" si="0"/>
        <v>13743.2</v>
      </c>
      <c r="AI10" s="64"/>
      <c r="AJ10" s="64"/>
      <c r="AK10" s="65"/>
      <c r="AL10" s="65"/>
      <c r="AM10" s="65"/>
    </row>
    <row r="11" spans="1:39" x14ac:dyDescent="0.25">
      <c r="A11" s="76" t="s">
        <v>92</v>
      </c>
      <c r="B11" s="77"/>
      <c r="C11" s="78"/>
      <c r="D11" s="89">
        <v>19786</v>
      </c>
      <c r="E11" s="90"/>
      <c r="F11" s="91"/>
      <c r="G11" s="89">
        <v>29621</v>
      </c>
      <c r="H11" s="90"/>
      <c r="I11" s="91"/>
      <c r="J11" s="89">
        <v>8479</v>
      </c>
      <c r="K11" s="90"/>
      <c r="L11" s="91"/>
      <c r="M11" s="89">
        <v>17659</v>
      </c>
      <c r="N11" s="90"/>
      <c r="O11" s="91"/>
      <c r="P11" s="89">
        <v>16783</v>
      </c>
      <c r="Q11" s="90"/>
      <c r="R11" s="91"/>
      <c r="S11" s="89">
        <v>17039</v>
      </c>
      <c r="T11" s="90"/>
      <c r="U11" s="91"/>
      <c r="V11" s="89">
        <v>29784</v>
      </c>
      <c r="W11" s="90"/>
      <c r="X11" s="91"/>
      <c r="Y11" s="89">
        <v>25587</v>
      </c>
      <c r="Z11" s="90"/>
      <c r="AA11" s="91"/>
      <c r="AB11" s="75">
        <f t="shared" si="1"/>
        <v>164738</v>
      </c>
      <c r="AC11" s="75"/>
      <c r="AD11" s="75"/>
      <c r="AE11" s="64">
        <f t="shared" si="2"/>
        <v>20592.25</v>
      </c>
      <c r="AF11" s="64"/>
      <c r="AG11" s="64"/>
      <c r="AH11" s="64">
        <f t="shared" si="0"/>
        <v>6589.52</v>
      </c>
      <c r="AI11" s="64"/>
      <c r="AJ11" s="64"/>
      <c r="AK11" s="65"/>
      <c r="AL11" s="65"/>
      <c r="AM11" s="65"/>
    </row>
    <row r="12" spans="1:39" x14ac:dyDescent="0.25">
      <c r="A12" s="76" t="s">
        <v>93</v>
      </c>
      <c r="B12" s="77"/>
      <c r="C12" s="78"/>
      <c r="D12" s="89">
        <v>12008</v>
      </c>
      <c r="E12" s="90"/>
      <c r="F12" s="91"/>
      <c r="G12" s="89">
        <v>10506</v>
      </c>
      <c r="H12" s="90"/>
      <c r="I12" s="91"/>
      <c r="J12" s="89">
        <v>10649</v>
      </c>
      <c r="K12" s="90"/>
      <c r="L12" s="91"/>
      <c r="M12" s="89">
        <v>10822</v>
      </c>
      <c r="N12" s="90"/>
      <c r="O12" s="91"/>
      <c r="P12" s="89">
        <v>10829</v>
      </c>
      <c r="Q12" s="90"/>
      <c r="R12" s="91"/>
      <c r="S12" s="89">
        <v>10126</v>
      </c>
      <c r="T12" s="90"/>
      <c r="U12" s="91"/>
      <c r="V12" s="89">
        <v>10000</v>
      </c>
      <c r="W12" s="90"/>
      <c r="X12" s="91"/>
      <c r="Y12" s="89">
        <v>10225</v>
      </c>
      <c r="Z12" s="90"/>
      <c r="AA12" s="91"/>
      <c r="AB12" s="75">
        <f t="shared" si="1"/>
        <v>85165</v>
      </c>
      <c r="AC12" s="75"/>
      <c r="AD12" s="75"/>
      <c r="AE12" s="64">
        <f t="shared" si="2"/>
        <v>10645.625</v>
      </c>
      <c r="AF12" s="64"/>
      <c r="AG12" s="64"/>
      <c r="AH12" s="64">
        <f t="shared" si="0"/>
        <v>3406.6</v>
      </c>
      <c r="AI12" s="64"/>
      <c r="AJ12" s="64"/>
      <c r="AK12" s="65"/>
      <c r="AL12" s="65"/>
      <c r="AM12" s="65"/>
    </row>
    <row r="13" spans="1:39" x14ac:dyDescent="0.25">
      <c r="A13" s="76" t="s">
        <v>94</v>
      </c>
      <c r="B13" s="77"/>
      <c r="C13" s="78"/>
      <c r="D13" s="89">
        <v>3815</v>
      </c>
      <c r="E13" s="90"/>
      <c r="F13" s="91"/>
      <c r="G13" s="89">
        <v>889</v>
      </c>
      <c r="H13" s="90"/>
      <c r="I13" s="91"/>
      <c r="J13" s="89">
        <v>1403</v>
      </c>
      <c r="K13" s="90"/>
      <c r="L13" s="91"/>
      <c r="M13" s="89">
        <v>1026</v>
      </c>
      <c r="N13" s="90"/>
      <c r="O13" s="91"/>
      <c r="P13" s="89">
        <v>6058</v>
      </c>
      <c r="Q13" s="90"/>
      <c r="R13" s="91"/>
      <c r="S13" s="89">
        <v>4062</v>
      </c>
      <c r="T13" s="90"/>
      <c r="U13" s="91"/>
      <c r="V13" s="89">
        <v>1651</v>
      </c>
      <c r="W13" s="90"/>
      <c r="X13" s="91"/>
      <c r="Y13" s="89">
        <v>806</v>
      </c>
      <c r="Z13" s="90"/>
      <c r="AA13" s="91"/>
      <c r="AB13" s="75">
        <f t="shared" si="1"/>
        <v>19710</v>
      </c>
      <c r="AC13" s="75"/>
      <c r="AD13" s="75"/>
      <c r="AE13" s="64">
        <f t="shared" si="2"/>
        <v>2463.75</v>
      </c>
      <c r="AF13" s="64"/>
      <c r="AG13" s="64"/>
      <c r="AH13" s="64">
        <f t="shared" si="0"/>
        <v>788.4</v>
      </c>
      <c r="AI13" s="64"/>
      <c r="AJ13" s="64"/>
      <c r="AK13" s="65"/>
      <c r="AL13" s="65"/>
      <c r="AM13" s="65"/>
    </row>
    <row r="14" spans="1:39" x14ac:dyDescent="0.25">
      <c r="A14" s="76" t="s">
        <v>95</v>
      </c>
      <c r="B14" s="77"/>
      <c r="C14" s="78"/>
      <c r="D14" s="89">
        <v>2710</v>
      </c>
      <c r="E14" s="90"/>
      <c r="F14" s="91"/>
      <c r="G14" s="89">
        <v>509</v>
      </c>
      <c r="H14" s="90"/>
      <c r="I14" s="91"/>
      <c r="J14" s="89">
        <v>602</v>
      </c>
      <c r="K14" s="90"/>
      <c r="L14" s="91"/>
      <c r="M14" s="89">
        <v>1230</v>
      </c>
      <c r="N14" s="90"/>
      <c r="O14" s="91"/>
      <c r="P14" s="89">
        <v>9156</v>
      </c>
      <c r="Q14" s="90"/>
      <c r="R14" s="91"/>
      <c r="S14" s="89">
        <v>8824</v>
      </c>
      <c r="T14" s="90"/>
      <c r="U14" s="91"/>
      <c r="V14" s="89">
        <v>2773</v>
      </c>
      <c r="W14" s="90"/>
      <c r="X14" s="91"/>
      <c r="Y14" s="89">
        <v>481</v>
      </c>
      <c r="Z14" s="90"/>
      <c r="AA14" s="91"/>
      <c r="AB14" s="75">
        <f t="shared" si="1"/>
        <v>26285</v>
      </c>
      <c r="AC14" s="75"/>
      <c r="AD14" s="75"/>
      <c r="AE14" s="64">
        <f t="shared" si="2"/>
        <v>3285.625</v>
      </c>
      <c r="AF14" s="64"/>
      <c r="AG14" s="64"/>
      <c r="AH14" s="64">
        <f t="shared" si="0"/>
        <v>1051.4000000000001</v>
      </c>
      <c r="AI14" s="64"/>
      <c r="AJ14" s="64"/>
      <c r="AK14" s="65"/>
      <c r="AL14" s="65"/>
      <c r="AM14" s="65"/>
    </row>
    <row r="15" spans="1:39" x14ac:dyDescent="0.25">
      <c r="A15" s="80" t="s">
        <v>96</v>
      </c>
      <c r="B15" s="80"/>
      <c r="C15" s="80"/>
      <c r="D15" s="75">
        <v>5064</v>
      </c>
      <c r="E15" s="75"/>
      <c r="F15" s="75"/>
      <c r="G15" s="75">
        <v>1990</v>
      </c>
      <c r="H15" s="75"/>
      <c r="I15" s="75"/>
      <c r="J15" s="75">
        <v>1636</v>
      </c>
      <c r="K15" s="75"/>
      <c r="L15" s="75"/>
      <c r="M15" s="75">
        <v>871</v>
      </c>
      <c r="N15" s="75"/>
      <c r="O15" s="75"/>
      <c r="P15" s="75">
        <v>1412</v>
      </c>
      <c r="Q15" s="75"/>
      <c r="R15" s="75"/>
      <c r="S15" s="75">
        <v>1520</v>
      </c>
      <c r="T15" s="75"/>
      <c r="U15" s="75"/>
      <c r="V15" s="75">
        <v>0</v>
      </c>
      <c r="W15" s="75"/>
      <c r="X15" s="75"/>
      <c r="Y15" s="75">
        <v>0</v>
      </c>
      <c r="Z15" s="75"/>
      <c r="AA15" s="75"/>
      <c r="AB15" s="75">
        <f t="shared" si="1"/>
        <v>12493</v>
      </c>
      <c r="AC15" s="75"/>
      <c r="AD15" s="75"/>
      <c r="AE15" s="64">
        <f t="shared" si="2"/>
        <v>1561.625</v>
      </c>
      <c r="AF15" s="64"/>
      <c r="AG15" s="64"/>
      <c r="AH15" s="64">
        <f t="shared" si="0"/>
        <v>499.72</v>
      </c>
      <c r="AI15" s="64"/>
      <c r="AJ15" s="64"/>
      <c r="AK15" s="65"/>
      <c r="AL15" s="65"/>
      <c r="AM15" s="65"/>
    </row>
    <row r="16" spans="1:39" x14ac:dyDescent="0.25">
      <c r="A16" s="76" t="s">
        <v>97</v>
      </c>
      <c r="B16" s="77"/>
      <c r="C16" s="78"/>
      <c r="D16" s="89">
        <v>6394</v>
      </c>
      <c r="E16" s="90"/>
      <c r="F16" s="91"/>
      <c r="G16" s="89">
        <v>7599</v>
      </c>
      <c r="H16" s="90"/>
      <c r="I16" s="91"/>
      <c r="J16" s="89">
        <v>9761</v>
      </c>
      <c r="K16" s="90"/>
      <c r="L16" s="91"/>
      <c r="M16" s="89">
        <v>3568</v>
      </c>
      <c r="N16" s="90"/>
      <c r="O16" s="91"/>
      <c r="P16" s="89">
        <v>4042</v>
      </c>
      <c r="Q16" s="90"/>
      <c r="R16" s="91"/>
      <c r="S16" s="89">
        <v>5329</v>
      </c>
      <c r="T16" s="90"/>
      <c r="U16" s="91"/>
      <c r="V16" s="89">
        <v>7032</v>
      </c>
      <c r="W16" s="90"/>
      <c r="X16" s="91"/>
      <c r="Y16" s="89">
        <v>7032</v>
      </c>
      <c r="Z16" s="90"/>
      <c r="AA16" s="91"/>
      <c r="AB16" s="75">
        <f t="shared" si="1"/>
        <v>50757</v>
      </c>
      <c r="AC16" s="75"/>
      <c r="AD16" s="75"/>
      <c r="AE16" s="64">
        <f t="shared" si="2"/>
        <v>6344.625</v>
      </c>
      <c r="AF16" s="64"/>
      <c r="AG16" s="64"/>
      <c r="AH16" s="64">
        <f t="shared" si="0"/>
        <v>2030.28</v>
      </c>
      <c r="AI16" s="64"/>
      <c r="AJ16" s="64"/>
      <c r="AK16" s="65"/>
      <c r="AL16" s="65"/>
      <c r="AM16" s="65"/>
    </row>
    <row r="17" spans="1:39" x14ac:dyDescent="0.25">
      <c r="A17" s="76" t="s">
        <v>130</v>
      </c>
      <c r="B17" s="77"/>
      <c r="C17" s="78"/>
      <c r="D17" s="89">
        <v>4089</v>
      </c>
      <c r="E17" s="90"/>
      <c r="F17" s="91"/>
      <c r="G17" s="89">
        <v>2216</v>
      </c>
      <c r="H17" s="90"/>
      <c r="I17" s="91"/>
      <c r="J17" s="89">
        <v>10971</v>
      </c>
      <c r="K17" s="90"/>
      <c r="L17" s="91"/>
      <c r="M17" s="89">
        <v>2891</v>
      </c>
      <c r="N17" s="90"/>
      <c r="O17" s="91"/>
      <c r="P17" s="89">
        <v>5551</v>
      </c>
      <c r="Q17" s="90"/>
      <c r="R17" s="91"/>
      <c r="S17" s="89">
        <v>10015</v>
      </c>
      <c r="T17" s="90"/>
      <c r="U17" s="91"/>
      <c r="V17" s="89">
        <v>10544</v>
      </c>
      <c r="W17" s="90"/>
      <c r="X17" s="91"/>
      <c r="Y17" s="89">
        <v>4247</v>
      </c>
      <c r="Z17" s="90"/>
      <c r="AA17" s="91"/>
      <c r="AB17" s="75">
        <f t="shared" si="1"/>
        <v>50524</v>
      </c>
      <c r="AC17" s="75"/>
      <c r="AD17" s="75"/>
      <c r="AE17" s="64">
        <f t="shared" si="2"/>
        <v>6315.5</v>
      </c>
      <c r="AF17" s="64"/>
      <c r="AG17" s="64"/>
      <c r="AH17" s="64">
        <f t="shared" si="0"/>
        <v>2020.96</v>
      </c>
      <c r="AI17" s="64"/>
      <c r="AJ17" s="64"/>
      <c r="AK17" s="65"/>
      <c r="AL17" s="65"/>
      <c r="AM17" s="65"/>
    </row>
    <row r="18" spans="1:39" x14ac:dyDescent="0.25">
      <c r="A18" s="80" t="s">
        <v>98</v>
      </c>
      <c r="B18" s="80"/>
      <c r="C18" s="80"/>
      <c r="D18" s="75">
        <v>10020</v>
      </c>
      <c r="E18" s="75"/>
      <c r="F18" s="75"/>
      <c r="G18" s="75">
        <v>16552</v>
      </c>
      <c r="H18" s="75"/>
      <c r="I18" s="75"/>
      <c r="J18" s="75">
        <v>26723</v>
      </c>
      <c r="K18" s="75"/>
      <c r="L18" s="75"/>
      <c r="M18" s="75">
        <v>12025</v>
      </c>
      <c r="N18" s="75"/>
      <c r="O18" s="75"/>
      <c r="P18" s="75">
        <v>5575</v>
      </c>
      <c r="Q18" s="75"/>
      <c r="R18" s="75"/>
      <c r="S18" s="75">
        <v>15109</v>
      </c>
      <c r="T18" s="75"/>
      <c r="U18" s="75"/>
      <c r="V18" s="75">
        <v>10576</v>
      </c>
      <c r="W18" s="75"/>
      <c r="X18" s="75"/>
      <c r="Y18" s="75">
        <v>10108</v>
      </c>
      <c r="Z18" s="75"/>
      <c r="AA18" s="75"/>
      <c r="AB18" s="75">
        <f t="shared" si="1"/>
        <v>106688</v>
      </c>
      <c r="AC18" s="75"/>
      <c r="AD18" s="75"/>
      <c r="AE18" s="64">
        <f t="shared" si="2"/>
        <v>13336</v>
      </c>
      <c r="AF18" s="64"/>
      <c r="AG18" s="64"/>
      <c r="AH18" s="64">
        <f t="shared" si="0"/>
        <v>4267.5200000000004</v>
      </c>
      <c r="AI18" s="64"/>
      <c r="AJ18" s="64"/>
      <c r="AK18" s="65"/>
      <c r="AL18" s="65"/>
      <c r="AM18" s="65"/>
    </row>
    <row r="19" spans="1:39" ht="21.75" thickBot="1" x14ac:dyDescent="0.4">
      <c r="A19" s="66" t="s">
        <v>1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</row>
    <row r="20" spans="1:39" x14ac:dyDescent="0.25">
      <c r="A20" s="81" t="s">
        <v>22</v>
      </c>
      <c r="B20" s="82"/>
      <c r="C20" s="83"/>
      <c r="D20" s="87" t="s">
        <v>13</v>
      </c>
      <c r="E20" s="87"/>
      <c r="F20" s="87"/>
      <c r="G20" s="87" t="s">
        <v>14</v>
      </c>
      <c r="H20" s="87"/>
      <c r="I20" s="87"/>
      <c r="J20" s="87" t="s">
        <v>15</v>
      </c>
      <c r="K20" s="87"/>
      <c r="L20" s="87"/>
      <c r="M20" s="87" t="s">
        <v>16</v>
      </c>
      <c r="N20" s="87"/>
      <c r="O20" s="87"/>
      <c r="P20" s="87" t="s">
        <v>17</v>
      </c>
      <c r="Q20" s="87"/>
      <c r="R20" s="87"/>
      <c r="S20" s="87" t="s">
        <v>18</v>
      </c>
      <c r="T20" s="87"/>
      <c r="U20" s="87"/>
      <c r="V20" s="87" t="s">
        <v>19</v>
      </c>
      <c r="W20" s="87"/>
      <c r="X20" s="87"/>
      <c r="Y20" s="87" t="s">
        <v>20</v>
      </c>
      <c r="Z20" s="87"/>
      <c r="AA20" s="87"/>
      <c r="AB20" s="88" t="s">
        <v>21</v>
      </c>
      <c r="AC20" s="88"/>
      <c r="AD20" s="88"/>
      <c r="AE20" s="68" t="s">
        <v>21</v>
      </c>
      <c r="AF20" s="68"/>
      <c r="AG20" s="68"/>
      <c r="AH20" s="69" t="s">
        <v>21</v>
      </c>
      <c r="AI20" s="70"/>
      <c r="AJ20" s="70"/>
      <c r="AK20" s="68" t="s">
        <v>21</v>
      </c>
      <c r="AL20" s="68"/>
      <c r="AM20" s="68"/>
    </row>
    <row r="21" spans="1:39" x14ac:dyDescent="0.25">
      <c r="A21" s="84"/>
      <c r="B21" s="85"/>
      <c r="C21" s="86"/>
      <c r="D21" s="79" t="s">
        <v>4</v>
      </c>
      <c r="E21" s="79"/>
      <c r="F21" s="79"/>
      <c r="G21" s="79" t="s">
        <v>5</v>
      </c>
      <c r="H21" s="79"/>
      <c r="I21" s="79"/>
      <c r="J21" s="79" t="s">
        <v>6</v>
      </c>
      <c r="K21" s="79"/>
      <c r="L21" s="79"/>
      <c r="M21" s="79" t="s">
        <v>7</v>
      </c>
      <c r="N21" s="79"/>
      <c r="O21" s="79"/>
      <c r="P21" s="79" t="s">
        <v>8</v>
      </c>
      <c r="Q21" s="79"/>
      <c r="R21" s="79"/>
      <c r="S21" s="79" t="s">
        <v>9</v>
      </c>
      <c r="T21" s="79"/>
      <c r="U21" s="79"/>
      <c r="V21" s="79" t="s">
        <v>10</v>
      </c>
      <c r="W21" s="79"/>
      <c r="X21" s="79"/>
      <c r="Y21" s="79" t="s">
        <v>11</v>
      </c>
      <c r="Z21" s="79"/>
      <c r="AA21" s="79"/>
      <c r="AB21" s="61" t="s">
        <v>12</v>
      </c>
      <c r="AC21" s="61"/>
      <c r="AD21" s="61"/>
      <c r="AE21" s="61" t="s">
        <v>36</v>
      </c>
      <c r="AF21" s="71"/>
      <c r="AG21" s="71"/>
      <c r="AH21" s="62" t="s">
        <v>38</v>
      </c>
      <c r="AI21" s="63"/>
      <c r="AJ21" s="63"/>
      <c r="AK21" s="61" t="s">
        <v>51</v>
      </c>
      <c r="AL21" s="61"/>
      <c r="AM21" s="61"/>
    </row>
    <row r="22" spans="1:39" x14ac:dyDescent="0.25">
      <c r="A22" s="80" t="s">
        <v>56</v>
      </c>
      <c r="B22" s="80"/>
      <c r="C22" s="80"/>
      <c r="D22" s="75">
        <v>0</v>
      </c>
      <c r="E22" s="75"/>
      <c r="F22" s="75"/>
      <c r="G22" s="75">
        <v>12810</v>
      </c>
      <c r="H22" s="75"/>
      <c r="I22" s="75"/>
      <c r="J22" s="75">
        <v>14472</v>
      </c>
      <c r="K22" s="75"/>
      <c r="L22" s="75"/>
      <c r="M22" s="75">
        <v>10355</v>
      </c>
      <c r="N22" s="75"/>
      <c r="O22" s="75"/>
      <c r="P22" s="75">
        <v>7218</v>
      </c>
      <c r="Q22" s="75"/>
      <c r="R22" s="75"/>
      <c r="S22" s="75">
        <v>10275</v>
      </c>
      <c r="T22" s="75"/>
      <c r="U22" s="75"/>
      <c r="V22" s="75">
        <v>10893</v>
      </c>
      <c r="W22" s="75"/>
      <c r="X22" s="75"/>
      <c r="Y22" s="75">
        <v>11793</v>
      </c>
      <c r="Z22" s="75"/>
      <c r="AA22" s="75"/>
      <c r="AB22" s="75">
        <f>SUM(D22:AA22)</f>
        <v>77816</v>
      </c>
      <c r="AC22" s="75"/>
      <c r="AD22" s="75"/>
      <c r="AE22" s="64">
        <f>AVERAGE(D22:AA22)</f>
        <v>9727</v>
      </c>
      <c r="AF22" s="64"/>
      <c r="AG22" s="64"/>
      <c r="AH22" s="64">
        <f>AB22*0.04</f>
        <v>3112.64</v>
      </c>
      <c r="AI22" s="64"/>
      <c r="AJ22" s="64"/>
      <c r="AK22" s="65">
        <f>SUM(AB22:AD31)</f>
        <v>450029</v>
      </c>
      <c r="AL22" s="65"/>
      <c r="AM22" s="65"/>
    </row>
    <row r="23" spans="1:39" x14ac:dyDescent="0.25">
      <c r="A23" s="80" t="s">
        <v>57</v>
      </c>
      <c r="B23" s="80"/>
      <c r="C23" s="80"/>
      <c r="D23" s="75">
        <v>3881</v>
      </c>
      <c r="E23" s="75"/>
      <c r="F23" s="75"/>
      <c r="G23" s="75">
        <v>2850</v>
      </c>
      <c r="H23" s="75"/>
      <c r="I23" s="75"/>
      <c r="J23" s="75">
        <v>6596</v>
      </c>
      <c r="K23" s="75"/>
      <c r="L23" s="75"/>
      <c r="M23" s="75">
        <v>3943</v>
      </c>
      <c r="N23" s="75"/>
      <c r="O23" s="75"/>
      <c r="P23" s="75">
        <v>3432</v>
      </c>
      <c r="Q23" s="75"/>
      <c r="R23" s="75"/>
      <c r="S23" s="75">
        <v>7699</v>
      </c>
      <c r="T23" s="75"/>
      <c r="U23" s="75"/>
      <c r="V23" s="75">
        <v>11366</v>
      </c>
      <c r="W23" s="75"/>
      <c r="X23" s="75"/>
      <c r="Y23" s="75">
        <v>4409</v>
      </c>
      <c r="Z23" s="75"/>
      <c r="AA23" s="75"/>
      <c r="AB23" s="75">
        <f t="shared" ref="AB23:AB31" si="3">SUM(D23:AA23)</f>
        <v>44176</v>
      </c>
      <c r="AC23" s="75"/>
      <c r="AD23" s="75"/>
      <c r="AE23" s="64">
        <f t="shared" ref="AE23:AE31" si="4">AVERAGE(D23:AA23)</f>
        <v>5522</v>
      </c>
      <c r="AF23" s="64"/>
      <c r="AG23" s="64"/>
      <c r="AH23" s="64">
        <f t="shared" ref="AH23:AH31" si="5">AB23*0.04</f>
        <v>1767.04</v>
      </c>
      <c r="AI23" s="64"/>
      <c r="AJ23" s="64"/>
      <c r="AK23" s="65"/>
      <c r="AL23" s="65"/>
      <c r="AM23" s="65"/>
    </row>
    <row r="24" spans="1:39" x14ac:dyDescent="0.25">
      <c r="A24" s="80" t="s">
        <v>58</v>
      </c>
      <c r="B24" s="80"/>
      <c r="C24" s="80"/>
      <c r="D24" s="75">
        <v>0</v>
      </c>
      <c r="E24" s="75"/>
      <c r="F24" s="75"/>
      <c r="G24" s="75">
        <v>0</v>
      </c>
      <c r="H24" s="75"/>
      <c r="I24" s="75"/>
      <c r="J24" s="75">
        <v>0</v>
      </c>
      <c r="K24" s="75"/>
      <c r="L24" s="75"/>
      <c r="M24" s="75">
        <v>0</v>
      </c>
      <c r="N24" s="75"/>
      <c r="O24" s="75"/>
      <c r="P24" s="75">
        <v>0</v>
      </c>
      <c r="Q24" s="75"/>
      <c r="R24" s="75"/>
      <c r="S24" s="75">
        <v>8756</v>
      </c>
      <c r="T24" s="75"/>
      <c r="U24" s="75"/>
      <c r="V24" s="75">
        <v>11243</v>
      </c>
      <c r="W24" s="75"/>
      <c r="X24" s="75"/>
      <c r="Y24" s="75">
        <v>3113</v>
      </c>
      <c r="Z24" s="75"/>
      <c r="AA24" s="75"/>
      <c r="AB24" s="75">
        <f t="shared" si="3"/>
        <v>23112</v>
      </c>
      <c r="AC24" s="75"/>
      <c r="AD24" s="75"/>
      <c r="AE24" s="64">
        <f t="shared" si="4"/>
        <v>2889</v>
      </c>
      <c r="AF24" s="64"/>
      <c r="AG24" s="64"/>
      <c r="AH24" s="64">
        <f t="shared" si="5"/>
        <v>924.48</v>
      </c>
      <c r="AI24" s="64"/>
      <c r="AJ24" s="64"/>
      <c r="AK24" s="65"/>
      <c r="AL24" s="65"/>
      <c r="AM24" s="65"/>
    </row>
    <row r="25" spans="1:39" x14ac:dyDescent="0.25">
      <c r="A25" s="80" t="s">
        <v>59</v>
      </c>
      <c r="B25" s="80"/>
      <c r="C25" s="80"/>
      <c r="D25" s="75">
        <v>6400</v>
      </c>
      <c r="E25" s="75"/>
      <c r="F25" s="75"/>
      <c r="G25" s="75">
        <v>12678</v>
      </c>
      <c r="H25" s="75"/>
      <c r="I25" s="75"/>
      <c r="J25" s="75">
        <v>15142</v>
      </c>
      <c r="K25" s="75"/>
      <c r="L25" s="75"/>
      <c r="M25" s="75">
        <v>10355</v>
      </c>
      <c r="N25" s="75"/>
      <c r="O25" s="75"/>
      <c r="P25" s="75">
        <v>11050</v>
      </c>
      <c r="Q25" s="75"/>
      <c r="R25" s="75"/>
      <c r="S25" s="75">
        <v>15000</v>
      </c>
      <c r="T25" s="75"/>
      <c r="U25" s="75"/>
      <c r="V25" s="75">
        <v>25150</v>
      </c>
      <c r="W25" s="75"/>
      <c r="X25" s="75"/>
      <c r="Y25" s="75">
        <v>16345</v>
      </c>
      <c r="Z25" s="75"/>
      <c r="AA25" s="75"/>
      <c r="AB25" s="75">
        <f t="shared" si="3"/>
        <v>112120</v>
      </c>
      <c r="AC25" s="75"/>
      <c r="AD25" s="75"/>
      <c r="AE25" s="64">
        <f t="shared" si="4"/>
        <v>14015</v>
      </c>
      <c r="AF25" s="64"/>
      <c r="AG25" s="64"/>
      <c r="AH25" s="64">
        <f t="shared" si="5"/>
        <v>4484.8</v>
      </c>
      <c r="AI25" s="64"/>
      <c r="AJ25" s="64"/>
      <c r="AK25" s="65"/>
      <c r="AL25" s="65"/>
      <c r="AM25" s="65"/>
    </row>
    <row r="26" spans="1:39" x14ac:dyDescent="0.25">
      <c r="A26" s="80" t="s">
        <v>60</v>
      </c>
      <c r="B26" s="80"/>
      <c r="C26" s="80"/>
      <c r="D26" s="75">
        <v>13</v>
      </c>
      <c r="E26" s="75"/>
      <c r="F26" s="75"/>
      <c r="G26" s="75">
        <v>4570</v>
      </c>
      <c r="H26" s="75"/>
      <c r="I26" s="75"/>
      <c r="J26" s="75">
        <v>38</v>
      </c>
      <c r="K26" s="75"/>
      <c r="L26" s="75"/>
      <c r="M26" s="75">
        <v>398</v>
      </c>
      <c r="N26" s="75"/>
      <c r="O26" s="75"/>
      <c r="P26" s="75">
        <v>3575</v>
      </c>
      <c r="Q26" s="75"/>
      <c r="R26" s="75"/>
      <c r="S26" s="75">
        <v>89</v>
      </c>
      <c r="T26" s="75"/>
      <c r="U26" s="75"/>
      <c r="V26" s="75">
        <v>159</v>
      </c>
      <c r="W26" s="75"/>
      <c r="X26" s="75"/>
      <c r="Y26" s="75">
        <v>249</v>
      </c>
      <c r="Z26" s="75"/>
      <c r="AA26" s="75"/>
      <c r="AB26" s="75">
        <f t="shared" si="3"/>
        <v>9091</v>
      </c>
      <c r="AC26" s="75"/>
      <c r="AD26" s="75"/>
      <c r="AE26" s="64">
        <f t="shared" si="4"/>
        <v>1136.375</v>
      </c>
      <c r="AF26" s="64"/>
      <c r="AG26" s="64"/>
      <c r="AH26" s="64">
        <f t="shared" si="5"/>
        <v>363.64</v>
      </c>
      <c r="AI26" s="64"/>
      <c r="AJ26" s="64"/>
      <c r="AK26" s="65"/>
      <c r="AL26" s="65"/>
      <c r="AM26" s="65"/>
    </row>
    <row r="27" spans="1:39" x14ac:dyDescent="0.25">
      <c r="A27" s="80" t="s">
        <v>61</v>
      </c>
      <c r="B27" s="80"/>
      <c r="C27" s="80"/>
      <c r="D27" s="75">
        <v>212</v>
      </c>
      <c r="E27" s="75"/>
      <c r="F27" s="75"/>
      <c r="G27" s="75">
        <v>2599</v>
      </c>
      <c r="H27" s="75"/>
      <c r="I27" s="75"/>
      <c r="J27" s="75">
        <v>5062</v>
      </c>
      <c r="K27" s="75"/>
      <c r="L27" s="75"/>
      <c r="M27" s="75">
        <v>2666</v>
      </c>
      <c r="N27" s="75"/>
      <c r="O27" s="75"/>
      <c r="P27" s="75">
        <v>1713</v>
      </c>
      <c r="Q27" s="75"/>
      <c r="R27" s="75"/>
      <c r="S27" s="75">
        <v>750</v>
      </c>
      <c r="T27" s="75"/>
      <c r="U27" s="75"/>
      <c r="V27" s="75">
        <v>4947</v>
      </c>
      <c r="W27" s="75"/>
      <c r="X27" s="75"/>
      <c r="Y27" s="75">
        <v>7662</v>
      </c>
      <c r="Z27" s="75"/>
      <c r="AA27" s="75"/>
      <c r="AB27" s="75">
        <f t="shared" si="3"/>
        <v>25611</v>
      </c>
      <c r="AC27" s="75"/>
      <c r="AD27" s="75"/>
      <c r="AE27" s="64">
        <f t="shared" si="4"/>
        <v>3201.375</v>
      </c>
      <c r="AF27" s="64"/>
      <c r="AG27" s="64"/>
      <c r="AH27" s="64">
        <f t="shared" si="5"/>
        <v>1024.44</v>
      </c>
      <c r="AI27" s="64"/>
      <c r="AJ27" s="64"/>
      <c r="AK27" s="65"/>
      <c r="AL27" s="65"/>
      <c r="AM27" s="65"/>
    </row>
    <row r="28" spans="1:39" x14ac:dyDescent="0.25">
      <c r="A28" s="80" t="s">
        <v>62</v>
      </c>
      <c r="B28" s="80"/>
      <c r="C28" s="80"/>
      <c r="D28" s="75">
        <v>0</v>
      </c>
      <c r="E28" s="75"/>
      <c r="F28" s="75"/>
      <c r="G28" s="75">
        <v>0</v>
      </c>
      <c r="H28" s="75"/>
      <c r="I28" s="75"/>
      <c r="J28" s="75">
        <v>0</v>
      </c>
      <c r="K28" s="75"/>
      <c r="L28" s="75"/>
      <c r="M28" s="75">
        <v>0</v>
      </c>
      <c r="N28" s="75"/>
      <c r="O28" s="75"/>
      <c r="P28" s="75">
        <v>0</v>
      </c>
      <c r="Q28" s="75"/>
      <c r="R28" s="75"/>
      <c r="S28" s="75">
        <v>4511</v>
      </c>
      <c r="T28" s="75"/>
      <c r="U28" s="75"/>
      <c r="V28" s="75">
        <v>768</v>
      </c>
      <c r="W28" s="75"/>
      <c r="X28" s="75"/>
      <c r="Y28" s="75">
        <v>1053</v>
      </c>
      <c r="Z28" s="75"/>
      <c r="AA28" s="75"/>
      <c r="AB28" s="75">
        <f t="shared" si="3"/>
        <v>6332</v>
      </c>
      <c r="AC28" s="75"/>
      <c r="AD28" s="75"/>
      <c r="AE28" s="64">
        <f t="shared" si="4"/>
        <v>791.5</v>
      </c>
      <c r="AF28" s="64"/>
      <c r="AG28" s="64"/>
      <c r="AH28" s="64">
        <f t="shared" si="5"/>
        <v>253.28</v>
      </c>
      <c r="AI28" s="64"/>
      <c r="AJ28" s="64"/>
      <c r="AK28" s="65"/>
      <c r="AL28" s="65"/>
      <c r="AM28" s="65"/>
    </row>
    <row r="29" spans="1:39" x14ac:dyDescent="0.25">
      <c r="A29" s="76" t="s">
        <v>64</v>
      </c>
      <c r="B29" s="77"/>
      <c r="C29" s="78"/>
      <c r="D29" s="89">
        <v>5944</v>
      </c>
      <c r="E29" s="90"/>
      <c r="F29" s="91"/>
      <c r="G29" s="89">
        <v>5392</v>
      </c>
      <c r="H29" s="90"/>
      <c r="I29" s="91"/>
      <c r="J29" s="89">
        <v>5897</v>
      </c>
      <c r="K29" s="90"/>
      <c r="L29" s="91"/>
      <c r="M29" s="89">
        <v>407</v>
      </c>
      <c r="N29" s="90"/>
      <c r="O29" s="91"/>
      <c r="P29" s="89">
        <v>4975</v>
      </c>
      <c r="Q29" s="90"/>
      <c r="R29" s="91"/>
      <c r="S29" s="89">
        <v>3090</v>
      </c>
      <c r="T29" s="90"/>
      <c r="U29" s="91"/>
      <c r="V29" s="89">
        <v>0</v>
      </c>
      <c r="W29" s="90"/>
      <c r="X29" s="91"/>
      <c r="Y29" s="89">
        <v>0</v>
      </c>
      <c r="Z29" s="90"/>
      <c r="AA29" s="91"/>
      <c r="AB29" s="75">
        <f t="shared" si="3"/>
        <v>25705</v>
      </c>
      <c r="AC29" s="75"/>
      <c r="AD29" s="75"/>
      <c r="AE29" s="64">
        <f t="shared" si="4"/>
        <v>3213.125</v>
      </c>
      <c r="AF29" s="64"/>
      <c r="AG29" s="64"/>
      <c r="AH29" s="64">
        <f t="shared" si="5"/>
        <v>1028.2</v>
      </c>
      <c r="AI29" s="64"/>
      <c r="AJ29" s="64"/>
      <c r="AK29" s="65"/>
      <c r="AL29" s="65"/>
      <c r="AM29" s="65"/>
    </row>
    <row r="30" spans="1:39" x14ac:dyDescent="0.25">
      <c r="A30" s="76" t="s">
        <v>131</v>
      </c>
      <c r="B30" s="77"/>
      <c r="C30" s="78"/>
      <c r="D30" s="89">
        <v>0</v>
      </c>
      <c r="E30" s="90"/>
      <c r="F30" s="91"/>
      <c r="G30" s="89">
        <v>0</v>
      </c>
      <c r="H30" s="90"/>
      <c r="I30" s="91"/>
      <c r="J30" s="89">
        <v>0</v>
      </c>
      <c r="K30" s="90"/>
      <c r="L30" s="91"/>
      <c r="M30" s="89">
        <v>0</v>
      </c>
      <c r="N30" s="90"/>
      <c r="O30" s="91"/>
      <c r="P30" s="89">
        <v>0</v>
      </c>
      <c r="Q30" s="90"/>
      <c r="R30" s="91"/>
      <c r="S30" s="89">
        <v>1629</v>
      </c>
      <c r="T30" s="90"/>
      <c r="U30" s="91"/>
      <c r="V30" s="89">
        <v>8342</v>
      </c>
      <c r="W30" s="90"/>
      <c r="X30" s="91"/>
      <c r="Y30" s="89">
        <v>13275</v>
      </c>
      <c r="Z30" s="90"/>
      <c r="AA30" s="91"/>
      <c r="AB30" s="75">
        <f t="shared" si="3"/>
        <v>23246</v>
      </c>
      <c r="AC30" s="75"/>
      <c r="AD30" s="75"/>
      <c r="AE30" s="64">
        <f t="shared" si="4"/>
        <v>2905.75</v>
      </c>
      <c r="AF30" s="64"/>
      <c r="AG30" s="64"/>
      <c r="AH30" s="64">
        <f t="shared" si="5"/>
        <v>929.84</v>
      </c>
      <c r="AI30" s="64"/>
      <c r="AJ30" s="64"/>
      <c r="AK30" s="65"/>
      <c r="AL30" s="65"/>
      <c r="AM30" s="65"/>
    </row>
    <row r="31" spans="1:39" x14ac:dyDescent="0.25">
      <c r="A31" s="80" t="s">
        <v>63</v>
      </c>
      <c r="B31" s="80"/>
      <c r="C31" s="80"/>
      <c r="D31" s="75">
        <v>11467</v>
      </c>
      <c r="E31" s="75"/>
      <c r="F31" s="75"/>
      <c r="G31" s="75">
        <v>12003</v>
      </c>
      <c r="H31" s="75"/>
      <c r="I31" s="75"/>
      <c r="J31" s="75">
        <v>10145</v>
      </c>
      <c r="K31" s="75"/>
      <c r="L31" s="75"/>
      <c r="M31" s="75">
        <v>16219</v>
      </c>
      <c r="N31" s="75"/>
      <c r="O31" s="75"/>
      <c r="P31" s="75">
        <v>15698</v>
      </c>
      <c r="Q31" s="75"/>
      <c r="R31" s="75"/>
      <c r="S31" s="75">
        <v>19402</v>
      </c>
      <c r="T31" s="75"/>
      <c r="U31" s="75"/>
      <c r="V31" s="75">
        <v>17886</v>
      </c>
      <c r="W31" s="75"/>
      <c r="X31" s="75"/>
      <c r="Y31" s="75">
        <v>0</v>
      </c>
      <c r="Z31" s="75"/>
      <c r="AA31" s="75"/>
      <c r="AB31" s="75">
        <f t="shared" si="3"/>
        <v>102820</v>
      </c>
      <c r="AC31" s="75"/>
      <c r="AD31" s="75"/>
      <c r="AE31" s="64">
        <f t="shared" si="4"/>
        <v>12852.5</v>
      </c>
      <c r="AF31" s="64"/>
      <c r="AG31" s="64"/>
      <c r="AH31" s="64">
        <f t="shared" si="5"/>
        <v>4112.8</v>
      </c>
      <c r="AI31" s="64"/>
      <c r="AJ31" s="64"/>
      <c r="AK31" s="65"/>
      <c r="AL31" s="65"/>
      <c r="AM31" s="65"/>
    </row>
    <row r="32" spans="1:39" ht="21.75" thickBot="1" x14ac:dyDescent="0.4">
      <c r="A32" s="66" t="s">
        <v>2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</row>
    <row r="33" spans="1:39" x14ac:dyDescent="0.25">
      <c r="A33" s="81" t="s">
        <v>22</v>
      </c>
      <c r="B33" s="82"/>
      <c r="C33" s="83"/>
      <c r="D33" s="87" t="s">
        <v>13</v>
      </c>
      <c r="E33" s="87"/>
      <c r="F33" s="87"/>
      <c r="G33" s="87" t="s">
        <v>14</v>
      </c>
      <c r="H33" s="87"/>
      <c r="I33" s="87"/>
      <c r="J33" s="87" t="s">
        <v>15</v>
      </c>
      <c r="K33" s="87"/>
      <c r="L33" s="87"/>
      <c r="M33" s="87" t="s">
        <v>16</v>
      </c>
      <c r="N33" s="87"/>
      <c r="O33" s="87"/>
      <c r="P33" s="87" t="s">
        <v>17</v>
      </c>
      <c r="Q33" s="87"/>
      <c r="R33" s="87"/>
      <c r="S33" s="87" t="s">
        <v>18</v>
      </c>
      <c r="T33" s="87"/>
      <c r="U33" s="87"/>
      <c r="V33" s="87" t="s">
        <v>19</v>
      </c>
      <c r="W33" s="87"/>
      <c r="X33" s="87"/>
      <c r="Y33" s="87" t="s">
        <v>20</v>
      </c>
      <c r="Z33" s="87"/>
      <c r="AA33" s="87"/>
      <c r="AB33" s="88" t="s">
        <v>21</v>
      </c>
      <c r="AC33" s="88"/>
      <c r="AD33" s="88"/>
      <c r="AE33" s="68" t="s">
        <v>21</v>
      </c>
      <c r="AF33" s="68"/>
      <c r="AG33" s="68"/>
      <c r="AH33" s="69" t="s">
        <v>21</v>
      </c>
      <c r="AI33" s="70"/>
      <c r="AJ33" s="70"/>
      <c r="AK33" s="68" t="s">
        <v>21</v>
      </c>
      <c r="AL33" s="68"/>
      <c r="AM33" s="68"/>
    </row>
    <row r="34" spans="1:39" x14ac:dyDescent="0.25">
      <c r="A34" s="84"/>
      <c r="B34" s="85"/>
      <c r="C34" s="86"/>
      <c r="D34" s="79" t="s">
        <v>4</v>
      </c>
      <c r="E34" s="79"/>
      <c r="F34" s="79"/>
      <c r="G34" s="79" t="s">
        <v>5</v>
      </c>
      <c r="H34" s="79"/>
      <c r="I34" s="79"/>
      <c r="J34" s="79" t="s">
        <v>6</v>
      </c>
      <c r="K34" s="79"/>
      <c r="L34" s="79"/>
      <c r="M34" s="79" t="s">
        <v>7</v>
      </c>
      <c r="N34" s="79"/>
      <c r="O34" s="79"/>
      <c r="P34" s="79" t="s">
        <v>8</v>
      </c>
      <c r="Q34" s="79"/>
      <c r="R34" s="79"/>
      <c r="S34" s="79" t="s">
        <v>9</v>
      </c>
      <c r="T34" s="79"/>
      <c r="U34" s="79"/>
      <c r="V34" s="79" t="s">
        <v>10</v>
      </c>
      <c r="W34" s="79"/>
      <c r="X34" s="79"/>
      <c r="Y34" s="79" t="s">
        <v>11</v>
      </c>
      <c r="Z34" s="79"/>
      <c r="AA34" s="79"/>
      <c r="AB34" s="61" t="s">
        <v>12</v>
      </c>
      <c r="AC34" s="61"/>
      <c r="AD34" s="61"/>
      <c r="AE34" s="61" t="s">
        <v>36</v>
      </c>
      <c r="AF34" s="71"/>
      <c r="AG34" s="71"/>
      <c r="AH34" s="62" t="s">
        <v>38</v>
      </c>
      <c r="AI34" s="63"/>
      <c r="AJ34" s="63"/>
      <c r="AK34" s="61" t="s">
        <v>52</v>
      </c>
      <c r="AL34" s="61"/>
      <c r="AM34" s="61"/>
    </row>
    <row r="35" spans="1:39" x14ac:dyDescent="0.25">
      <c r="A35" s="80" t="s">
        <v>74</v>
      </c>
      <c r="B35" s="80"/>
      <c r="C35" s="80"/>
      <c r="D35" s="75">
        <v>16351</v>
      </c>
      <c r="E35" s="75"/>
      <c r="F35" s="75"/>
      <c r="G35" s="75">
        <v>29320</v>
      </c>
      <c r="H35" s="75"/>
      <c r="I35" s="75"/>
      <c r="J35" s="75">
        <v>11015</v>
      </c>
      <c r="K35" s="75"/>
      <c r="L35" s="75"/>
      <c r="M35" s="75">
        <v>11511</v>
      </c>
      <c r="N35" s="75"/>
      <c r="O35" s="75"/>
      <c r="P35" s="75">
        <v>10234</v>
      </c>
      <c r="Q35" s="75"/>
      <c r="R35" s="75"/>
      <c r="S35" s="75">
        <v>35317</v>
      </c>
      <c r="T35" s="75"/>
      <c r="U35" s="75"/>
      <c r="V35" s="75">
        <v>40149</v>
      </c>
      <c r="W35" s="75"/>
      <c r="X35" s="75"/>
      <c r="Y35" s="75">
        <v>10834</v>
      </c>
      <c r="Z35" s="75"/>
      <c r="AA35" s="75"/>
      <c r="AB35" s="75">
        <f>SUM(D35:AA35)</f>
        <v>164731</v>
      </c>
      <c r="AC35" s="75"/>
      <c r="AD35" s="75"/>
      <c r="AE35" s="64">
        <f>AVERAGE(D35:AA35)</f>
        <v>20591.375</v>
      </c>
      <c r="AF35" s="64"/>
      <c r="AG35" s="64"/>
      <c r="AH35" s="64">
        <f>AB35*0.04</f>
        <v>6589.24</v>
      </c>
      <c r="AI35" s="64"/>
      <c r="AJ35" s="64"/>
      <c r="AK35" s="65">
        <f>SUM(AB35:AD41)</f>
        <v>558902</v>
      </c>
      <c r="AL35" s="65"/>
      <c r="AM35" s="65"/>
    </row>
    <row r="36" spans="1:39" x14ac:dyDescent="0.25">
      <c r="A36" s="80" t="s">
        <v>75</v>
      </c>
      <c r="B36" s="80"/>
      <c r="C36" s="80"/>
      <c r="D36" s="75">
        <v>13627</v>
      </c>
      <c r="E36" s="75"/>
      <c r="F36" s="75"/>
      <c r="G36" s="75">
        <v>19237</v>
      </c>
      <c r="H36" s="75"/>
      <c r="I36" s="75"/>
      <c r="J36" s="75">
        <v>11001</v>
      </c>
      <c r="K36" s="75"/>
      <c r="L36" s="75"/>
      <c r="M36" s="75">
        <v>11611</v>
      </c>
      <c r="N36" s="75"/>
      <c r="O36" s="75"/>
      <c r="P36" s="75">
        <v>10027</v>
      </c>
      <c r="Q36" s="75"/>
      <c r="R36" s="75"/>
      <c r="S36" s="75">
        <v>3015</v>
      </c>
      <c r="T36" s="75"/>
      <c r="U36" s="75"/>
      <c r="V36" s="75">
        <v>10510</v>
      </c>
      <c r="W36" s="75"/>
      <c r="X36" s="75"/>
      <c r="Y36" s="75">
        <v>10631</v>
      </c>
      <c r="Z36" s="75"/>
      <c r="AA36" s="75"/>
      <c r="AB36" s="75">
        <f t="shared" ref="AB36:AB41" si="6">SUM(D36:AA36)</f>
        <v>89659</v>
      </c>
      <c r="AC36" s="75"/>
      <c r="AD36" s="75"/>
      <c r="AE36" s="64">
        <f t="shared" ref="AE36:AE41" si="7">AVERAGE(D36:AA36)</f>
        <v>11207.375</v>
      </c>
      <c r="AF36" s="64"/>
      <c r="AG36" s="64"/>
      <c r="AH36" s="64">
        <f t="shared" ref="AH36:AH41" si="8">AB36*0.04</f>
        <v>3586.36</v>
      </c>
      <c r="AI36" s="64"/>
      <c r="AJ36" s="64"/>
      <c r="AK36" s="65"/>
      <c r="AL36" s="65"/>
      <c r="AM36" s="65"/>
    </row>
    <row r="37" spans="1:39" x14ac:dyDescent="0.25">
      <c r="A37" s="80" t="s">
        <v>76</v>
      </c>
      <c r="B37" s="80"/>
      <c r="C37" s="80"/>
      <c r="D37" s="75">
        <v>4190</v>
      </c>
      <c r="E37" s="75"/>
      <c r="F37" s="75"/>
      <c r="G37" s="75">
        <v>1073</v>
      </c>
      <c r="H37" s="75"/>
      <c r="I37" s="75"/>
      <c r="J37" s="75">
        <v>9263</v>
      </c>
      <c r="K37" s="75"/>
      <c r="L37" s="75"/>
      <c r="M37" s="75">
        <v>5520</v>
      </c>
      <c r="N37" s="75"/>
      <c r="O37" s="75"/>
      <c r="P37" s="75">
        <v>1673</v>
      </c>
      <c r="Q37" s="75"/>
      <c r="R37" s="75"/>
      <c r="S37" s="75">
        <v>7971</v>
      </c>
      <c r="T37" s="75"/>
      <c r="U37" s="75"/>
      <c r="V37" s="75">
        <v>9312</v>
      </c>
      <c r="W37" s="75"/>
      <c r="X37" s="75"/>
      <c r="Y37" s="75">
        <v>10028</v>
      </c>
      <c r="Z37" s="75"/>
      <c r="AA37" s="75"/>
      <c r="AB37" s="75">
        <f t="shared" si="6"/>
        <v>49030</v>
      </c>
      <c r="AC37" s="75"/>
      <c r="AD37" s="75"/>
      <c r="AE37" s="64">
        <f t="shared" si="7"/>
        <v>6128.75</v>
      </c>
      <c r="AF37" s="64"/>
      <c r="AG37" s="64"/>
      <c r="AH37" s="64">
        <f t="shared" si="8"/>
        <v>1961.2</v>
      </c>
      <c r="AI37" s="64"/>
      <c r="AJ37" s="64"/>
      <c r="AK37" s="65"/>
      <c r="AL37" s="65"/>
      <c r="AM37" s="65"/>
    </row>
    <row r="38" spans="1:39" x14ac:dyDescent="0.25">
      <c r="A38" s="80" t="s">
        <v>77</v>
      </c>
      <c r="B38" s="80"/>
      <c r="C38" s="80"/>
      <c r="D38" s="75" t="s">
        <v>285</v>
      </c>
      <c r="E38" s="75"/>
      <c r="F38" s="75"/>
      <c r="G38" s="75" t="s">
        <v>285</v>
      </c>
      <c r="H38" s="75"/>
      <c r="I38" s="75"/>
      <c r="J38" s="75" t="s">
        <v>285</v>
      </c>
      <c r="K38" s="75"/>
      <c r="L38" s="75"/>
      <c r="M38" s="75" t="s">
        <v>285</v>
      </c>
      <c r="N38" s="75"/>
      <c r="O38" s="75"/>
      <c r="P38" s="75" t="s">
        <v>285</v>
      </c>
      <c r="Q38" s="75"/>
      <c r="R38" s="75"/>
      <c r="S38" s="75" t="s">
        <v>285</v>
      </c>
      <c r="T38" s="75"/>
      <c r="U38" s="75"/>
      <c r="V38" s="75" t="s">
        <v>285</v>
      </c>
      <c r="W38" s="75"/>
      <c r="X38" s="75"/>
      <c r="Y38" s="75" t="s">
        <v>285</v>
      </c>
      <c r="Z38" s="75"/>
      <c r="AA38" s="75"/>
      <c r="AB38" s="75">
        <v>116799</v>
      </c>
      <c r="AC38" s="75"/>
      <c r="AD38" s="75"/>
      <c r="AE38" s="64" t="s">
        <v>285</v>
      </c>
      <c r="AF38" s="64"/>
      <c r="AG38" s="64"/>
      <c r="AH38" s="64">
        <f t="shared" si="8"/>
        <v>4671.96</v>
      </c>
      <c r="AI38" s="64"/>
      <c r="AJ38" s="64"/>
      <c r="AK38" s="65"/>
      <c r="AL38" s="65"/>
      <c r="AM38" s="65"/>
    </row>
    <row r="39" spans="1:39" x14ac:dyDescent="0.25">
      <c r="A39" s="80" t="s">
        <v>78</v>
      </c>
      <c r="B39" s="80"/>
      <c r="C39" s="80"/>
      <c r="D39" s="75">
        <v>0</v>
      </c>
      <c r="E39" s="75"/>
      <c r="F39" s="75"/>
      <c r="G39" s="75">
        <v>0</v>
      </c>
      <c r="H39" s="75"/>
      <c r="I39" s="75"/>
      <c r="J39" s="75">
        <v>0</v>
      </c>
      <c r="K39" s="75"/>
      <c r="L39" s="75"/>
      <c r="M39" s="75">
        <v>10139</v>
      </c>
      <c r="N39" s="75"/>
      <c r="O39" s="75"/>
      <c r="P39" s="75">
        <v>9828</v>
      </c>
      <c r="Q39" s="75"/>
      <c r="R39" s="75"/>
      <c r="S39" s="75">
        <v>4915</v>
      </c>
      <c r="T39" s="75"/>
      <c r="U39" s="75"/>
      <c r="V39" s="92">
        <v>37523</v>
      </c>
      <c r="W39" s="75"/>
      <c r="X39" s="75"/>
      <c r="Y39" s="75">
        <v>24226</v>
      </c>
      <c r="Z39" s="75"/>
      <c r="AA39" s="75"/>
      <c r="AB39" s="75">
        <f t="shared" si="6"/>
        <v>86631</v>
      </c>
      <c r="AC39" s="75"/>
      <c r="AD39" s="75"/>
      <c r="AE39" s="64">
        <f t="shared" si="7"/>
        <v>10828.875</v>
      </c>
      <c r="AF39" s="64"/>
      <c r="AG39" s="64"/>
      <c r="AH39" s="64">
        <f t="shared" si="8"/>
        <v>3465.2400000000002</v>
      </c>
      <c r="AI39" s="64"/>
      <c r="AJ39" s="64"/>
      <c r="AK39" s="65"/>
      <c r="AL39" s="65"/>
      <c r="AM39" s="65"/>
    </row>
    <row r="40" spans="1:39" x14ac:dyDescent="0.25">
      <c r="A40" s="80" t="s">
        <v>79</v>
      </c>
      <c r="B40" s="80"/>
      <c r="C40" s="80"/>
      <c r="D40" s="75">
        <v>536</v>
      </c>
      <c r="E40" s="75"/>
      <c r="F40" s="75"/>
      <c r="G40" s="75">
        <v>1282</v>
      </c>
      <c r="H40" s="75"/>
      <c r="I40" s="75"/>
      <c r="J40" s="75">
        <v>10153</v>
      </c>
      <c r="K40" s="75"/>
      <c r="L40" s="75"/>
      <c r="M40" s="75">
        <v>696</v>
      </c>
      <c r="N40" s="75"/>
      <c r="O40" s="75"/>
      <c r="P40" s="75">
        <v>2124</v>
      </c>
      <c r="Q40" s="75"/>
      <c r="R40" s="75"/>
      <c r="S40" s="75">
        <v>6313</v>
      </c>
      <c r="T40" s="75"/>
      <c r="U40" s="75"/>
      <c r="V40" s="75">
        <v>1347</v>
      </c>
      <c r="W40" s="75"/>
      <c r="X40" s="75"/>
      <c r="Y40" s="75">
        <v>0</v>
      </c>
      <c r="Z40" s="75"/>
      <c r="AA40" s="75"/>
      <c r="AB40" s="75">
        <f t="shared" si="6"/>
        <v>22451</v>
      </c>
      <c r="AC40" s="75"/>
      <c r="AD40" s="75"/>
      <c r="AE40" s="64">
        <f t="shared" si="7"/>
        <v>2806.375</v>
      </c>
      <c r="AF40" s="64"/>
      <c r="AG40" s="64"/>
      <c r="AH40" s="64">
        <f t="shared" si="8"/>
        <v>898.04</v>
      </c>
      <c r="AI40" s="64"/>
      <c r="AJ40" s="64"/>
      <c r="AK40" s="65"/>
      <c r="AL40" s="65"/>
      <c r="AM40" s="65"/>
    </row>
    <row r="41" spans="1:39" x14ac:dyDescent="0.25">
      <c r="A41" s="80" t="s">
        <v>80</v>
      </c>
      <c r="B41" s="80"/>
      <c r="C41" s="80"/>
      <c r="D41" s="75">
        <v>1558</v>
      </c>
      <c r="E41" s="75"/>
      <c r="F41" s="75"/>
      <c r="G41" s="75">
        <v>3487</v>
      </c>
      <c r="H41" s="75"/>
      <c r="I41" s="75"/>
      <c r="J41" s="75">
        <v>7659</v>
      </c>
      <c r="K41" s="75"/>
      <c r="L41" s="75"/>
      <c r="M41" s="75">
        <v>2172</v>
      </c>
      <c r="N41" s="75"/>
      <c r="O41" s="75"/>
      <c r="P41" s="75">
        <v>5924</v>
      </c>
      <c r="Q41" s="75"/>
      <c r="R41" s="75"/>
      <c r="S41" s="75">
        <v>3333</v>
      </c>
      <c r="T41" s="75"/>
      <c r="U41" s="75"/>
      <c r="V41" s="75">
        <v>3814</v>
      </c>
      <c r="W41" s="75"/>
      <c r="X41" s="75"/>
      <c r="Y41" s="75">
        <v>1654</v>
      </c>
      <c r="Z41" s="75"/>
      <c r="AA41" s="75"/>
      <c r="AB41" s="75">
        <f t="shared" si="6"/>
        <v>29601</v>
      </c>
      <c r="AC41" s="75"/>
      <c r="AD41" s="75"/>
      <c r="AE41" s="64">
        <f t="shared" si="7"/>
        <v>3700.125</v>
      </c>
      <c r="AF41" s="64"/>
      <c r="AG41" s="64"/>
      <c r="AH41" s="64">
        <f t="shared" si="8"/>
        <v>1184.04</v>
      </c>
      <c r="AI41" s="64"/>
      <c r="AJ41" s="64"/>
      <c r="AK41" s="65"/>
      <c r="AL41" s="65"/>
      <c r="AM41" s="65"/>
    </row>
    <row r="42" spans="1:39" ht="21.75" thickBot="1" x14ac:dyDescent="0.4">
      <c r="A42" s="66" t="s">
        <v>23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</row>
    <row r="43" spans="1:39" x14ac:dyDescent="0.25">
      <c r="A43" s="81" t="s">
        <v>22</v>
      </c>
      <c r="B43" s="82"/>
      <c r="C43" s="83"/>
      <c r="D43" s="87" t="s">
        <v>13</v>
      </c>
      <c r="E43" s="87"/>
      <c r="F43" s="87"/>
      <c r="G43" s="87" t="s">
        <v>14</v>
      </c>
      <c r="H43" s="87"/>
      <c r="I43" s="87"/>
      <c r="J43" s="87" t="s">
        <v>15</v>
      </c>
      <c r="K43" s="87"/>
      <c r="L43" s="87"/>
      <c r="M43" s="87" t="s">
        <v>16</v>
      </c>
      <c r="N43" s="87"/>
      <c r="O43" s="87"/>
      <c r="P43" s="87" t="s">
        <v>17</v>
      </c>
      <c r="Q43" s="87"/>
      <c r="R43" s="87"/>
      <c r="S43" s="87" t="s">
        <v>18</v>
      </c>
      <c r="T43" s="87"/>
      <c r="U43" s="87"/>
      <c r="V43" s="87" t="s">
        <v>19</v>
      </c>
      <c r="W43" s="87"/>
      <c r="X43" s="87"/>
      <c r="Y43" s="87" t="s">
        <v>20</v>
      </c>
      <c r="Z43" s="87"/>
      <c r="AA43" s="87"/>
      <c r="AB43" s="88" t="s">
        <v>21</v>
      </c>
      <c r="AC43" s="88"/>
      <c r="AD43" s="88"/>
      <c r="AE43" s="68" t="s">
        <v>21</v>
      </c>
      <c r="AF43" s="68"/>
      <c r="AG43" s="68"/>
      <c r="AH43" s="69" t="s">
        <v>21</v>
      </c>
      <c r="AI43" s="70"/>
      <c r="AJ43" s="70"/>
      <c r="AK43" s="68" t="s">
        <v>21</v>
      </c>
      <c r="AL43" s="68"/>
      <c r="AM43" s="68"/>
    </row>
    <row r="44" spans="1:39" x14ac:dyDescent="0.25">
      <c r="A44" s="84"/>
      <c r="B44" s="85"/>
      <c r="C44" s="86"/>
      <c r="D44" s="79" t="s">
        <v>4</v>
      </c>
      <c r="E44" s="79"/>
      <c r="F44" s="79"/>
      <c r="G44" s="79" t="s">
        <v>5</v>
      </c>
      <c r="H44" s="79"/>
      <c r="I44" s="79"/>
      <c r="J44" s="79" t="s">
        <v>6</v>
      </c>
      <c r="K44" s="79"/>
      <c r="L44" s="79"/>
      <c r="M44" s="79" t="s">
        <v>7</v>
      </c>
      <c r="N44" s="79"/>
      <c r="O44" s="79"/>
      <c r="P44" s="79" t="s">
        <v>8</v>
      </c>
      <c r="Q44" s="79"/>
      <c r="R44" s="79"/>
      <c r="S44" s="79" t="s">
        <v>9</v>
      </c>
      <c r="T44" s="79"/>
      <c r="U44" s="79"/>
      <c r="V44" s="79" t="s">
        <v>10</v>
      </c>
      <c r="W44" s="79"/>
      <c r="X44" s="79"/>
      <c r="Y44" s="79" t="s">
        <v>11</v>
      </c>
      <c r="Z44" s="79"/>
      <c r="AA44" s="79"/>
      <c r="AB44" s="61" t="s">
        <v>12</v>
      </c>
      <c r="AC44" s="61"/>
      <c r="AD44" s="61"/>
      <c r="AE44" s="61" t="s">
        <v>36</v>
      </c>
      <c r="AF44" s="71"/>
      <c r="AG44" s="71"/>
      <c r="AH44" s="62" t="s">
        <v>38</v>
      </c>
      <c r="AI44" s="63"/>
      <c r="AJ44" s="63"/>
      <c r="AK44" s="61" t="s">
        <v>53</v>
      </c>
      <c r="AL44" s="61"/>
      <c r="AM44" s="61"/>
    </row>
    <row r="45" spans="1:39" x14ac:dyDescent="0.25">
      <c r="A45" s="80" t="s">
        <v>81</v>
      </c>
      <c r="B45" s="80"/>
      <c r="C45" s="80"/>
      <c r="D45" s="75">
        <v>0</v>
      </c>
      <c r="E45" s="75"/>
      <c r="F45" s="75"/>
      <c r="G45" s="75">
        <v>0</v>
      </c>
      <c r="H45" s="75"/>
      <c r="I45" s="75"/>
      <c r="J45" s="75">
        <v>0</v>
      </c>
      <c r="K45" s="75"/>
      <c r="L45" s="75"/>
      <c r="M45" s="75">
        <v>0</v>
      </c>
      <c r="N45" s="75"/>
      <c r="O45" s="75"/>
      <c r="P45" s="75">
        <v>0</v>
      </c>
      <c r="Q45" s="75"/>
      <c r="R45" s="75"/>
      <c r="S45" s="75">
        <v>7720</v>
      </c>
      <c r="T45" s="75"/>
      <c r="U45" s="75"/>
      <c r="V45" s="75">
        <v>26211</v>
      </c>
      <c r="W45" s="75"/>
      <c r="X45" s="75"/>
      <c r="Y45" s="75">
        <v>23350</v>
      </c>
      <c r="Z45" s="75"/>
      <c r="AA45" s="75"/>
      <c r="AB45" s="75">
        <f>SUM(D45:AA45)</f>
        <v>57281</v>
      </c>
      <c r="AC45" s="75"/>
      <c r="AD45" s="75"/>
      <c r="AE45" s="64">
        <f>AVERAGE(D45:AA45)</f>
        <v>7160.125</v>
      </c>
      <c r="AF45" s="64"/>
      <c r="AG45" s="64"/>
      <c r="AH45" s="64">
        <f>AB45*0.04</f>
        <v>2291.2400000000002</v>
      </c>
      <c r="AI45" s="64"/>
      <c r="AJ45" s="64"/>
      <c r="AK45" s="65">
        <f>SUM(AB45:AD48)</f>
        <v>253632</v>
      </c>
      <c r="AL45" s="65"/>
      <c r="AM45" s="65"/>
    </row>
    <row r="46" spans="1:39" x14ac:dyDescent="0.25">
      <c r="A46" s="80" t="s">
        <v>82</v>
      </c>
      <c r="B46" s="80"/>
      <c r="C46" s="80"/>
      <c r="D46" s="75">
        <v>0</v>
      </c>
      <c r="E46" s="75"/>
      <c r="F46" s="75"/>
      <c r="G46" s="75">
        <v>0</v>
      </c>
      <c r="H46" s="75"/>
      <c r="I46" s="75"/>
      <c r="J46" s="75">
        <v>0</v>
      </c>
      <c r="K46" s="75"/>
      <c r="L46" s="75"/>
      <c r="M46" s="75">
        <v>17310</v>
      </c>
      <c r="N46" s="75"/>
      <c r="O46" s="75"/>
      <c r="P46" s="75">
        <v>9008</v>
      </c>
      <c r="Q46" s="75"/>
      <c r="R46" s="75"/>
      <c r="S46" s="75">
        <v>13980</v>
      </c>
      <c r="T46" s="75"/>
      <c r="U46" s="75"/>
      <c r="V46" s="75">
        <v>10119</v>
      </c>
      <c r="W46" s="75"/>
      <c r="X46" s="75"/>
      <c r="Y46" s="75">
        <v>6139</v>
      </c>
      <c r="Z46" s="75"/>
      <c r="AA46" s="75"/>
      <c r="AB46" s="75">
        <f t="shared" ref="AB46:AB48" si="9">SUM(D46:AA46)</f>
        <v>56556</v>
      </c>
      <c r="AC46" s="75"/>
      <c r="AD46" s="75"/>
      <c r="AE46" s="64">
        <f t="shared" ref="AE46:AE48" si="10">AVERAGE(D46:AA46)</f>
        <v>7069.5</v>
      </c>
      <c r="AF46" s="64"/>
      <c r="AG46" s="64"/>
      <c r="AH46" s="64">
        <f t="shared" ref="AH46:AH48" si="11">AB46*0.04</f>
        <v>2262.2400000000002</v>
      </c>
      <c r="AI46" s="64"/>
      <c r="AJ46" s="64"/>
      <c r="AK46" s="65"/>
      <c r="AL46" s="65"/>
      <c r="AM46" s="65"/>
    </row>
    <row r="47" spans="1:39" x14ac:dyDescent="0.25">
      <c r="A47" s="80" t="s">
        <v>83</v>
      </c>
      <c r="B47" s="80"/>
      <c r="C47" s="80"/>
      <c r="D47" s="75">
        <v>12129</v>
      </c>
      <c r="E47" s="75"/>
      <c r="F47" s="75"/>
      <c r="G47" s="75">
        <v>16283</v>
      </c>
      <c r="H47" s="75"/>
      <c r="I47" s="75"/>
      <c r="J47" s="75">
        <v>10668</v>
      </c>
      <c r="K47" s="75"/>
      <c r="L47" s="75"/>
      <c r="M47" s="75">
        <v>18124</v>
      </c>
      <c r="N47" s="75"/>
      <c r="O47" s="75"/>
      <c r="P47" s="75">
        <v>23916</v>
      </c>
      <c r="Q47" s="75"/>
      <c r="R47" s="75"/>
      <c r="S47" s="75">
        <v>19387</v>
      </c>
      <c r="T47" s="75"/>
      <c r="U47" s="75"/>
      <c r="V47" s="75">
        <v>0</v>
      </c>
      <c r="W47" s="75"/>
      <c r="X47" s="75"/>
      <c r="Y47" s="75">
        <v>0</v>
      </c>
      <c r="Z47" s="75"/>
      <c r="AA47" s="75"/>
      <c r="AB47" s="75">
        <f t="shared" si="9"/>
        <v>100507</v>
      </c>
      <c r="AC47" s="75"/>
      <c r="AD47" s="75"/>
      <c r="AE47" s="64">
        <f t="shared" si="10"/>
        <v>12563.375</v>
      </c>
      <c r="AF47" s="64"/>
      <c r="AG47" s="64"/>
      <c r="AH47" s="64">
        <f t="shared" si="11"/>
        <v>4020.28</v>
      </c>
      <c r="AI47" s="64"/>
      <c r="AJ47" s="64"/>
      <c r="AK47" s="65"/>
      <c r="AL47" s="65"/>
      <c r="AM47" s="65"/>
    </row>
    <row r="48" spans="1:39" x14ac:dyDescent="0.25">
      <c r="A48" s="80" t="s">
        <v>84</v>
      </c>
      <c r="B48" s="80"/>
      <c r="C48" s="80"/>
      <c r="D48" s="75">
        <v>0</v>
      </c>
      <c r="E48" s="75"/>
      <c r="F48" s="75"/>
      <c r="G48" s="75">
        <v>0</v>
      </c>
      <c r="H48" s="75"/>
      <c r="I48" s="75"/>
      <c r="J48" s="75">
        <v>0</v>
      </c>
      <c r="K48" s="75"/>
      <c r="L48" s="75"/>
      <c r="M48" s="75">
        <v>0</v>
      </c>
      <c r="N48" s="75"/>
      <c r="O48" s="75"/>
      <c r="P48" s="75">
        <v>92</v>
      </c>
      <c r="Q48" s="75"/>
      <c r="R48" s="75"/>
      <c r="S48" s="75">
        <v>23330</v>
      </c>
      <c r="T48" s="75"/>
      <c r="U48" s="75"/>
      <c r="V48" s="75">
        <v>7115</v>
      </c>
      <c r="W48" s="75"/>
      <c r="X48" s="75"/>
      <c r="Y48" s="75">
        <v>8751</v>
      </c>
      <c r="Z48" s="75"/>
      <c r="AA48" s="75"/>
      <c r="AB48" s="75">
        <f t="shared" si="9"/>
        <v>39288</v>
      </c>
      <c r="AC48" s="75"/>
      <c r="AD48" s="75"/>
      <c r="AE48" s="64">
        <f t="shared" si="10"/>
        <v>4911</v>
      </c>
      <c r="AF48" s="64"/>
      <c r="AG48" s="64"/>
      <c r="AH48" s="64">
        <f t="shared" si="11"/>
        <v>1571.52</v>
      </c>
      <c r="AI48" s="64"/>
      <c r="AJ48" s="64"/>
      <c r="AK48" s="65"/>
      <c r="AL48" s="65"/>
      <c r="AM48" s="65"/>
    </row>
    <row r="49" spans="1:39" ht="21.75" thickBot="1" x14ac:dyDescent="0.4">
      <c r="A49" s="66" t="s">
        <v>24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</row>
    <row r="50" spans="1:39" x14ac:dyDescent="0.25">
      <c r="A50" s="81" t="s">
        <v>22</v>
      </c>
      <c r="B50" s="82"/>
      <c r="C50" s="83"/>
      <c r="D50" s="87" t="s">
        <v>13</v>
      </c>
      <c r="E50" s="87"/>
      <c r="F50" s="87"/>
      <c r="G50" s="87" t="s">
        <v>14</v>
      </c>
      <c r="H50" s="87"/>
      <c r="I50" s="87"/>
      <c r="J50" s="87" t="s">
        <v>15</v>
      </c>
      <c r="K50" s="87"/>
      <c r="L50" s="87"/>
      <c r="M50" s="87" t="s">
        <v>16</v>
      </c>
      <c r="N50" s="87"/>
      <c r="O50" s="87"/>
      <c r="P50" s="87" t="s">
        <v>17</v>
      </c>
      <c r="Q50" s="87"/>
      <c r="R50" s="87"/>
      <c r="S50" s="87" t="s">
        <v>18</v>
      </c>
      <c r="T50" s="87"/>
      <c r="U50" s="87"/>
      <c r="V50" s="87" t="s">
        <v>19</v>
      </c>
      <c r="W50" s="87"/>
      <c r="X50" s="87"/>
      <c r="Y50" s="87" t="s">
        <v>20</v>
      </c>
      <c r="Z50" s="87"/>
      <c r="AA50" s="87"/>
      <c r="AB50" s="88" t="s">
        <v>21</v>
      </c>
      <c r="AC50" s="88"/>
      <c r="AD50" s="88"/>
      <c r="AE50" s="68" t="s">
        <v>21</v>
      </c>
      <c r="AF50" s="68"/>
      <c r="AG50" s="68"/>
      <c r="AH50" s="69" t="s">
        <v>21</v>
      </c>
      <c r="AI50" s="70"/>
      <c r="AJ50" s="70"/>
      <c r="AK50" s="68" t="s">
        <v>21</v>
      </c>
      <c r="AL50" s="68"/>
      <c r="AM50" s="68"/>
    </row>
    <row r="51" spans="1:39" x14ac:dyDescent="0.25">
      <c r="A51" s="84"/>
      <c r="B51" s="85"/>
      <c r="C51" s="86"/>
      <c r="D51" s="79" t="s">
        <v>4</v>
      </c>
      <c r="E51" s="79"/>
      <c r="F51" s="79"/>
      <c r="G51" s="79" t="s">
        <v>5</v>
      </c>
      <c r="H51" s="79"/>
      <c r="I51" s="79"/>
      <c r="J51" s="79" t="s">
        <v>6</v>
      </c>
      <c r="K51" s="79"/>
      <c r="L51" s="79"/>
      <c r="M51" s="79" t="s">
        <v>7</v>
      </c>
      <c r="N51" s="79"/>
      <c r="O51" s="79"/>
      <c r="P51" s="79" t="s">
        <v>8</v>
      </c>
      <c r="Q51" s="79"/>
      <c r="R51" s="79"/>
      <c r="S51" s="79" t="s">
        <v>9</v>
      </c>
      <c r="T51" s="79"/>
      <c r="U51" s="79"/>
      <c r="V51" s="79" t="s">
        <v>10</v>
      </c>
      <c r="W51" s="79"/>
      <c r="X51" s="79"/>
      <c r="Y51" s="79" t="s">
        <v>11</v>
      </c>
      <c r="Z51" s="79"/>
      <c r="AA51" s="79"/>
      <c r="AB51" s="61" t="s">
        <v>12</v>
      </c>
      <c r="AC51" s="61"/>
      <c r="AD51" s="61"/>
      <c r="AE51" s="61" t="s">
        <v>36</v>
      </c>
      <c r="AF51" s="61"/>
      <c r="AG51" s="61"/>
      <c r="AH51" s="62" t="s">
        <v>38</v>
      </c>
      <c r="AI51" s="63"/>
      <c r="AJ51" s="63"/>
      <c r="AK51" s="61" t="s">
        <v>54</v>
      </c>
      <c r="AL51" s="61"/>
      <c r="AM51" s="61"/>
    </row>
    <row r="52" spans="1:39" x14ac:dyDescent="0.25">
      <c r="A52" s="80" t="s">
        <v>85</v>
      </c>
      <c r="B52" s="80"/>
      <c r="C52" s="80"/>
      <c r="D52" s="75">
        <v>6297</v>
      </c>
      <c r="E52" s="75"/>
      <c r="F52" s="75"/>
      <c r="G52" s="75">
        <v>7387</v>
      </c>
      <c r="H52" s="75"/>
      <c r="I52" s="75"/>
      <c r="J52" s="75">
        <v>8574</v>
      </c>
      <c r="K52" s="75"/>
      <c r="L52" s="75"/>
      <c r="M52" s="75">
        <v>559</v>
      </c>
      <c r="N52" s="75"/>
      <c r="O52" s="75"/>
      <c r="P52" s="75">
        <v>3215</v>
      </c>
      <c r="Q52" s="75"/>
      <c r="R52" s="75"/>
      <c r="S52" s="75">
        <v>399</v>
      </c>
      <c r="T52" s="75"/>
      <c r="U52" s="75"/>
      <c r="V52" s="75">
        <v>435</v>
      </c>
      <c r="W52" s="75"/>
      <c r="X52" s="75"/>
      <c r="Y52" s="75">
        <v>393</v>
      </c>
      <c r="Z52" s="75"/>
      <c r="AA52" s="75"/>
      <c r="AB52" s="75">
        <f>SUM(D52:AA52)</f>
        <v>27259</v>
      </c>
      <c r="AC52" s="75"/>
      <c r="AD52" s="75"/>
      <c r="AE52" s="64">
        <f>AVERAGE(D52:AA52)</f>
        <v>3407.375</v>
      </c>
      <c r="AF52" s="64"/>
      <c r="AG52" s="64"/>
      <c r="AH52" s="64">
        <f>AB52*0.04</f>
        <v>1090.3600000000001</v>
      </c>
      <c r="AI52" s="64"/>
      <c r="AJ52" s="64"/>
      <c r="AK52" s="65">
        <f>SUM(AB52:AD53)</f>
        <v>85048</v>
      </c>
      <c r="AL52" s="65"/>
      <c r="AM52" s="65"/>
    </row>
    <row r="53" spans="1:39" x14ac:dyDescent="0.25">
      <c r="A53" s="80" t="s">
        <v>86</v>
      </c>
      <c r="B53" s="80"/>
      <c r="C53" s="80"/>
      <c r="D53" s="75">
        <v>7584</v>
      </c>
      <c r="E53" s="75"/>
      <c r="F53" s="75"/>
      <c r="G53" s="75">
        <v>1779</v>
      </c>
      <c r="H53" s="75"/>
      <c r="I53" s="75"/>
      <c r="J53" s="75">
        <v>6385</v>
      </c>
      <c r="K53" s="75"/>
      <c r="L53" s="75"/>
      <c r="M53" s="75">
        <v>978</v>
      </c>
      <c r="N53" s="75"/>
      <c r="O53" s="75"/>
      <c r="P53" s="75">
        <v>10590</v>
      </c>
      <c r="Q53" s="75"/>
      <c r="R53" s="75"/>
      <c r="S53" s="75">
        <v>8577</v>
      </c>
      <c r="T53" s="75"/>
      <c r="U53" s="75"/>
      <c r="V53" s="75">
        <v>11383</v>
      </c>
      <c r="W53" s="75"/>
      <c r="X53" s="75"/>
      <c r="Y53" s="75">
        <v>10513</v>
      </c>
      <c r="Z53" s="75"/>
      <c r="AA53" s="75"/>
      <c r="AB53" s="75">
        <f t="shared" ref="AB53" si="12">SUM(D53:AA53)</f>
        <v>57789</v>
      </c>
      <c r="AC53" s="75"/>
      <c r="AD53" s="75"/>
      <c r="AE53" s="64">
        <f t="shared" ref="AE53" si="13">AVERAGE(D53:AA53)</f>
        <v>7223.625</v>
      </c>
      <c r="AF53" s="64"/>
      <c r="AG53" s="64"/>
      <c r="AH53" s="64">
        <f t="shared" ref="AH53" si="14">AB53*0.04</f>
        <v>2311.56</v>
      </c>
      <c r="AI53" s="64"/>
      <c r="AJ53" s="64"/>
      <c r="AK53" s="65"/>
      <c r="AL53" s="65"/>
      <c r="AM53" s="65"/>
    </row>
  </sheetData>
  <sheetProtection algorithmName="SHA-512" hashValue="4dYMqmekvNf/UORrqWADk1wAdiXFaQ98NOTibqWaMStF7TRbo7uyM0QDiVvpa5lspajoZG+tt48wn032D1v1DA==" saltValue="pLu3RavO8sd+pIW4qPVJ6A==" spinCount="100000" sheet="1" objects="1" scenarios="1" autoFilter="0"/>
  <mergeCells count="580">
    <mergeCell ref="S18:U18"/>
    <mergeCell ref="V18:X18"/>
    <mergeCell ref="Y18:AA18"/>
    <mergeCell ref="AB18:AD18"/>
    <mergeCell ref="AB30:AD30"/>
    <mergeCell ref="AE30:AG30"/>
    <mergeCell ref="AH30:AJ30"/>
    <mergeCell ref="Y17:AA17"/>
    <mergeCell ref="AB17:AD17"/>
    <mergeCell ref="AE17:AG17"/>
    <mergeCell ref="AH17:AJ17"/>
    <mergeCell ref="AB29:AD29"/>
    <mergeCell ref="AE29:AG29"/>
    <mergeCell ref="AH29:AJ29"/>
    <mergeCell ref="AB28:AD28"/>
    <mergeCell ref="AB26:AD26"/>
    <mergeCell ref="AB27:AD27"/>
    <mergeCell ref="AB25:AD25"/>
    <mergeCell ref="AB23:AD23"/>
    <mergeCell ref="D29:F29"/>
    <mergeCell ref="G29:I29"/>
    <mergeCell ref="J29:L29"/>
    <mergeCell ref="M29:O29"/>
    <mergeCell ref="P29:R29"/>
    <mergeCell ref="S29:U29"/>
    <mergeCell ref="V29:X29"/>
    <mergeCell ref="Y29:AA29"/>
    <mergeCell ref="M30:O30"/>
    <mergeCell ref="P30:R30"/>
    <mergeCell ref="S30:U30"/>
    <mergeCell ref="V30:X30"/>
    <mergeCell ref="Y30:AA30"/>
    <mergeCell ref="Y14:AA14"/>
    <mergeCell ref="AB14:AD14"/>
    <mergeCell ref="AE14:AG14"/>
    <mergeCell ref="AH14:AJ14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S14:U14"/>
    <mergeCell ref="V14:X14"/>
    <mergeCell ref="D14:F14"/>
    <mergeCell ref="G14:I14"/>
    <mergeCell ref="J14:L14"/>
    <mergeCell ref="M14:O14"/>
    <mergeCell ref="P14:R14"/>
    <mergeCell ref="Y12:AA12"/>
    <mergeCell ref="AB12:AD12"/>
    <mergeCell ref="AE12:AG12"/>
    <mergeCell ref="AH12:AJ12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S12:U12"/>
    <mergeCell ref="V12:X12"/>
    <mergeCell ref="D17:F17"/>
    <mergeCell ref="G17:I17"/>
    <mergeCell ref="J17:L17"/>
    <mergeCell ref="M17:O17"/>
    <mergeCell ref="P17:R17"/>
    <mergeCell ref="S17:U17"/>
    <mergeCell ref="V17:X17"/>
    <mergeCell ref="AB50:AD5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17:C17"/>
    <mergeCell ref="A16:C16"/>
    <mergeCell ref="D12:F12"/>
    <mergeCell ref="G12:I12"/>
    <mergeCell ref="J12:L12"/>
    <mergeCell ref="M12:O12"/>
    <mergeCell ref="P12:R12"/>
    <mergeCell ref="AB51:AD51"/>
    <mergeCell ref="AB11:AD11"/>
    <mergeCell ref="AE11:AG11"/>
    <mergeCell ref="AH11:AJ11"/>
    <mergeCell ref="AB52:AD52"/>
    <mergeCell ref="A53:C53"/>
    <mergeCell ref="D53:F53"/>
    <mergeCell ref="G53:I53"/>
    <mergeCell ref="J53:L53"/>
    <mergeCell ref="M53:O53"/>
    <mergeCell ref="P53:R53"/>
    <mergeCell ref="S53:U53"/>
    <mergeCell ref="V53:X53"/>
    <mergeCell ref="Y53:AA53"/>
    <mergeCell ref="AB53:AD53"/>
    <mergeCell ref="A52:C52"/>
    <mergeCell ref="D52:F52"/>
    <mergeCell ref="G52:I52"/>
    <mergeCell ref="J52:L52"/>
    <mergeCell ref="M52:O52"/>
    <mergeCell ref="P52:R52"/>
    <mergeCell ref="S52:U52"/>
    <mergeCell ref="V52:X52"/>
    <mergeCell ref="Y52:AA52"/>
    <mergeCell ref="A50:C51"/>
    <mergeCell ref="D50:F50"/>
    <mergeCell ref="G50:I50"/>
    <mergeCell ref="J50:L50"/>
    <mergeCell ref="M50:O50"/>
    <mergeCell ref="P50:R50"/>
    <mergeCell ref="S50:U50"/>
    <mergeCell ref="V50:X50"/>
    <mergeCell ref="Y50:AA50"/>
    <mergeCell ref="D51:F51"/>
    <mergeCell ref="G51:I51"/>
    <mergeCell ref="J51:L51"/>
    <mergeCell ref="M51:O51"/>
    <mergeCell ref="P51:R51"/>
    <mergeCell ref="S51:U51"/>
    <mergeCell ref="V51:X51"/>
    <mergeCell ref="Y51:AA51"/>
    <mergeCell ref="AB47:AD47"/>
    <mergeCell ref="A48:C48"/>
    <mergeCell ref="D48:F48"/>
    <mergeCell ref="G48:I48"/>
    <mergeCell ref="J48:L48"/>
    <mergeCell ref="M48:O48"/>
    <mergeCell ref="P48:R48"/>
    <mergeCell ref="S48:U48"/>
    <mergeCell ref="V48:X48"/>
    <mergeCell ref="Y48:AA48"/>
    <mergeCell ref="AB48:AD48"/>
    <mergeCell ref="A47:C47"/>
    <mergeCell ref="D47:F47"/>
    <mergeCell ref="G47:I47"/>
    <mergeCell ref="J47:L47"/>
    <mergeCell ref="M47:O47"/>
    <mergeCell ref="P47:R47"/>
    <mergeCell ref="S47:U47"/>
    <mergeCell ref="V47:X47"/>
    <mergeCell ref="Y47:AA47"/>
    <mergeCell ref="AB45:AD45"/>
    <mergeCell ref="A46:C46"/>
    <mergeCell ref="D46:F46"/>
    <mergeCell ref="G46:I46"/>
    <mergeCell ref="J46:L46"/>
    <mergeCell ref="M46:O46"/>
    <mergeCell ref="P46:R46"/>
    <mergeCell ref="S46:U46"/>
    <mergeCell ref="V46:X46"/>
    <mergeCell ref="Y46:AA46"/>
    <mergeCell ref="AB46:AD46"/>
    <mergeCell ref="A45:C45"/>
    <mergeCell ref="D45:F45"/>
    <mergeCell ref="G45:I45"/>
    <mergeCell ref="J45:L45"/>
    <mergeCell ref="M45:O45"/>
    <mergeCell ref="P45:R45"/>
    <mergeCell ref="S45:U45"/>
    <mergeCell ref="V45:X45"/>
    <mergeCell ref="Y45:AA45"/>
    <mergeCell ref="AB43:AD43"/>
    <mergeCell ref="D44:F44"/>
    <mergeCell ref="G44:I44"/>
    <mergeCell ref="J44:L44"/>
    <mergeCell ref="M44:O44"/>
    <mergeCell ref="P44:R44"/>
    <mergeCell ref="S44:U44"/>
    <mergeCell ref="V44:X44"/>
    <mergeCell ref="Y44:AA44"/>
    <mergeCell ref="AB44:AD44"/>
    <mergeCell ref="A43:C44"/>
    <mergeCell ref="D43:F43"/>
    <mergeCell ref="G43:I43"/>
    <mergeCell ref="J43:L43"/>
    <mergeCell ref="M43:O43"/>
    <mergeCell ref="P43:R43"/>
    <mergeCell ref="S43:U43"/>
    <mergeCell ref="V43:X43"/>
    <mergeCell ref="Y43:AA43"/>
    <mergeCell ref="AB41:AD41"/>
    <mergeCell ref="A41:C41"/>
    <mergeCell ref="D41:F41"/>
    <mergeCell ref="G41:I41"/>
    <mergeCell ref="J41:L41"/>
    <mergeCell ref="M41:O41"/>
    <mergeCell ref="P41:R41"/>
    <mergeCell ref="S41:U41"/>
    <mergeCell ref="V41:X41"/>
    <mergeCell ref="Y41:AA41"/>
    <mergeCell ref="AB39:AD39"/>
    <mergeCell ref="A40:C40"/>
    <mergeCell ref="D40:F40"/>
    <mergeCell ref="G40:I40"/>
    <mergeCell ref="J40:L40"/>
    <mergeCell ref="M40:O40"/>
    <mergeCell ref="P40:R40"/>
    <mergeCell ref="S40:U40"/>
    <mergeCell ref="V40:X40"/>
    <mergeCell ref="Y40:AA40"/>
    <mergeCell ref="AB40:AD40"/>
    <mergeCell ref="A39:C39"/>
    <mergeCell ref="D39:F39"/>
    <mergeCell ref="G39:I39"/>
    <mergeCell ref="J39:L39"/>
    <mergeCell ref="M39:O39"/>
    <mergeCell ref="P39:R39"/>
    <mergeCell ref="S39:U39"/>
    <mergeCell ref="V39:X39"/>
    <mergeCell ref="Y39:AA39"/>
    <mergeCell ref="AB37:AD37"/>
    <mergeCell ref="A38:C38"/>
    <mergeCell ref="D38:F38"/>
    <mergeCell ref="G38:I38"/>
    <mergeCell ref="J38:L38"/>
    <mergeCell ref="M38:O38"/>
    <mergeCell ref="P38:R38"/>
    <mergeCell ref="S38:U38"/>
    <mergeCell ref="V38:X38"/>
    <mergeCell ref="Y38:AA38"/>
    <mergeCell ref="AB38:AD38"/>
    <mergeCell ref="A37:C37"/>
    <mergeCell ref="D37:F37"/>
    <mergeCell ref="G37:I37"/>
    <mergeCell ref="J37:L37"/>
    <mergeCell ref="M37:O37"/>
    <mergeCell ref="P37:R37"/>
    <mergeCell ref="S37:U37"/>
    <mergeCell ref="V37:X37"/>
    <mergeCell ref="Y37:AA37"/>
    <mergeCell ref="AB35:AD35"/>
    <mergeCell ref="A36:C36"/>
    <mergeCell ref="D36:F36"/>
    <mergeCell ref="G36:I36"/>
    <mergeCell ref="J36:L36"/>
    <mergeCell ref="M36:O36"/>
    <mergeCell ref="P36:R36"/>
    <mergeCell ref="S36:U36"/>
    <mergeCell ref="V36:X36"/>
    <mergeCell ref="Y36:AA36"/>
    <mergeCell ref="AB36:AD36"/>
    <mergeCell ref="A35:C35"/>
    <mergeCell ref="D35:F35"/>
    <mergeCell ref="G35:I35"/>
    <mergeCell ref="J35:L35"/>
    <mergeCell ref="M35:O35"/>
    <mergeCell ref="P35:R35"/>
    <mergeCell ref="S35:U35"/>
    <mergeCell ref="V35:X35"/>
    <mergeCell ref="Y35:AA35"/>
    <mergeCell ref="AB33:AD33"/>
    <mergeCell ref="D34:F34"/>
    <mergeCell ref="G34:I34"/>
    <mergeCell ref="J34:L34"/>
    <mergeCell ref="M34:O34"/>
    <mergeCell ref="P34:R34"/>
    <mergeCell ref="S34:U34"/>
    <mergeCell ref="V34:X34"/>
    <mergeCell ref="Y34:AA34"/>
    <mergeCell ref="AB34:AD34"/>
    <mergeCell ref="A33:C34"/>
    <mergeCell ref="D33:F33"/>
    <mergeCell ref="G33:I33"/>
    <mergeCell ref="J33:L33"/>
    <mergeCell ref="M33:O33"/>
    <mergeCell ref="P33:R33"/>
    <mergeCell ref="S33:U33"/>
    <mergeCell ref="V33:X33"/>
    <mergeCell ref="Y33:AA33"/>
    <mergeCell ref="AB31:AD31"/>
    <mergeCell ref="A28:C28"/>
    <mergeCell ref="D28:F28"/>
    <mergeCell ref="G28:I28"/>
    <mergeCell ref="J28:L28"/>
    <mergeCell ref="M28:O28"/>
    <mergeCell ref="P28:R28"/>
    <mergeCell ref="S28:U28"/>
    <mergeCell ref="V28:X28"/>
    <mergeCell ref="Y28:AA28"/>
    <mergeCell ref="A30:C30"/>
    <mergeCell ref="D30:F30"/>
    <mergeCell ref="G30:I30"/>
    <mergeCell ref="J30:L30"/>
    <mergeCell ref="A31:C31"/>
    <mergeCell ref="D31:F31"/>
    <mergeCell ref="G31:I31"/>
    <mergeCell ref="J31:L31"/>
    <mergeCell ref="M31:O31"/>
    <mergeCell ref="P31:R31"/>
    <mergeCell ref="S31:U31"/>
    <mergeCell ref="V31:X31"/>
    <mergeCell ref="Y31:AA31"/>
    <mergeCell ref="A29:C29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G22:I22"/>
    <mergeCell ref="J22:L22"/>
    <mergeCell ref="M22:O22"/>
    <mergeCell ref="P22:R22"/>
    <mergeCell ref="S22:U22"/>
    <mergeCell ref="AB24:AD24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20:C21"/>
    <mergeCell ref="V22:X22"/>
    <mergeCell ref="S20:U20"/>
    <mergeCell ref="V20:X20"/>
    <mergeCell ref="Y20:AA20"/>
    <mergeCell ref="AB20:AD20"/>
    <mergeCell ref="D21:F21"/>
    <mergeCell ref="G21:I21"/>
    <mergeCell ref="J21:L21"/>
    <mergeCell ref="M21:O21"/>
    <mergeCell ref="P21:R21"/>
    <mergeCell ref="S21:U21"/>
    <mergeCell ref="D20:F20"/>
    <mergeCell ref="G20:I20"/>
    <mergeCell ref="J20:L20"/>
    <mergeCell ref="M20:O20"/>
    <mergeCell ref="P20:R20"/>
    <mergeCell ref="V21:X21"/>
    <mergeCell ref="Y21:AA21"/>
    <mergeCell ref="AB21:AD21"/>
    <mergeCell ref="Y22:AA22"/>
    <mergeCell ref="AB22:AD22"/>
    <mergeCell ref="A22:C22"/>
    <mergeCell ref="D22:F22"/>
    <mergeCell ref="Y10:AA10"/>
    <mergeCell ref="G15:I15"/>
    <mergeCell ref="P18:R18"/>
    <mergeCell ref="Y3:AA3"/>
    <mergeCell ref="AB3:AD3"/>
    <mergeCell ref="J15:L15"/>
    <mergeCell ref="M15:O15"/>
    <mergeCell ref="P15:R15"/>
    <mergeCell ref="S15:U15"/>
    <mergeCell ref="V15:X15"/>
    <mergeCell ref="Y15:AA15"/>
    <mergeCell ref="J10:L10"/>
    <mergeCell ref="M10:O10"/>
    <mergeCell ref="P10:R10"/>
    <mergeCell ref="S10:U10"/>
    <mergeCell ref="V10:X10"/>
    <mergeCell ref="J9:L9"/>
    <mergeCell ref="M9:O9"/>
    <mergeCell ref="P9:R9"/>
    <mergeCell ref="M7:O7"/>
    <mergeCell ref="P7:R7"/>
    <mergeCell ref="S7:U7"/>
    <mergeCell ref="V7:X7"/>
    <mergeCell ref="Y7:AA7"/>
    <mergeCell ref="P3:R3"/>
    <mergeCell ref="S3:U3"/>
    <mergeCell ref="V3:X3"/>
    <mergeCell ref="AB4:AD4"/>
    <mergeCell ref="AB5:AD5"/>
    <mergeCell ref="AB6:AD6"/>
    <mergeCell ref="AB7:AD7"/>
    <mergeCell ref="AB8:AD8"/>
    <mergeCell ref="AB9:AD9"/>
    <mergeCell ref="S9:U9"/>
    <mergeCell ref="V9:X9"/>
    <mergeCell ref="Y9:AA9"/>
    <mergeCell ref="Y8:AA8"/>
    <mergeCell ref="A8:C8"/>
    <mergeCell ref="A9:C9"/>
    <mergeCell ref="A10:C10"/>
    <mergeCell ref="A3:C4"/>
    <mergeCell ref="A18:C18"/>
    <mergeCell ref="D18:F18"/>
    <mergeCell ref="G18:I18"/>
    <mergeCell ref="J18:L18"/>
    <mergeCell ref="M18:O18"/>
    <mergeCell ref="D3:F3"/>
    <mergeCell ref="G3:I3"/>
    <mergeCell ref="J3:L3"/>
    <mergeCell ref="M3:O3"/>
    <mergeCell ref="A15:C15"/>
    <mergeCell ref="D5:F5"/>
    <mergeCell ref="G5:I5"/>
    <mergeCell ref="D10:F10"/>
    <mergeCell ref="D15:F15"/>
    <mergeCell ref="G8:I8"/>
    <mergeCell ref="G9:I9"/>
    <mergeCell ref="D6:F6"/>
    <mergeCell ref="D7:F7"/>
    <mergeCell ref="D8:F8"/>
    <mergeCell ref="D9:F9"/>
    <mergeCell ref="G6:I6"/>
    <mergeCell ref="G7:I7"/>
    <mergeCell ref="G10:I10"/>
    <mergeCell ref="A12:C12"/>
    <mergeCell ref="A13:C13"/>
    <mergeCell ref="A14:C14"/>
    <mergeCell ref="S4:U4"/>
    <mergeCell ref="V4:X4"/>
    <mergeCell ref="Y4:AA4"/>
    <mergeCell ref="A5:C5"/>
    <mergeCell ref="A6:C6"/>
    <mergeCell ref="A7:C7"/>
    <mergeCell ref="J5:L5"/>
    <mergeCell ref="M5:O5"/>
    <mergeCell ref="P5:R5"/>
    <mergeCell ref="S5:U5"/>
    <mergeCell ref="D4:F4"/>
    <mergeCell ref="G4:I4"/>
    <mergeCell ref="J4:L4"/>
    <mergeCell ref="M4:O4"/>
    <mergeCell ref="P4:R4"/>
    <mergeCell ref="V5:X5"/>
    <mergeCell ref="Y5:AA5"/>
    <mergeCell ref="J6:L6"/>
    <mergeCell ref="M6:O6"/>
    <mergeCell ref="P6:R6"/>
    <mergeCell ref="S6:U6"/>
    <mergeCell ref="V6:X6"/>
    <mergeCell ref="Y6:AA6"/>
    <mergeCell ref="J7:L7"/>
    <mergeCell ref="AE7:AG7"/>
    <mergeCell ref="AH7:AJ7"/>
    <mergeCell ref="AK5:AM18"/>
    <mergeCell ref="AE8:AG8"/>
    <mergeCell ref="AH8:AJ8"/>
    <mergeCell ref="AE9:AG9"/>
    <mergeCell ref="AH9:AJ9"/>
    <mergeCell ref="AE10:AG10"/>
    <mergeCell ref="AH10:AJ10"/>
    <mergeCell ref="AE15:AG15"/>
    <mergeCell ref="AH15:AJ15"/>
    <mergeCell ref="AE18:AG18"/>
    <mergeCell ref="AH18:AJ18"/>
    <mergeCell ref="J8:L8"/>
    <mergeCell ref="M8:O8"/>
    <mergeCell ref="P8:R8"/>
    <mergeCell ref="S8:U8"/>
    <mergeCell ref="V8:X8"/>
    <mergeCell ref="AB10:AD10"/>
    <mergeCell ref="AB15:AD15"/>
    <mergeCell ref="AE3:AG3"/>
    <mergeCell ref="AH3:AJ3"/>
    <mergeCell ref="AK3:AM3"/>
    <mergeCell ref="AE4:AG4"/>
    <mergeCell ref="AH4:AJ4"/>
    <mergeCell ref="AK4:AM4"/>
    <mergeCell ref="AE5:AG5"/>
    <mergeCell ref="AH5:AJ5"/>
    <mergeCell ref="AE6:AG6"/>
    <mergeCell ref="AH6:AJ6"/>
    <mergeCell ref="AE22:AG22"/>
    <mergeCell ref="AH22:AJ22"/>
    <mergeCell ref="AK22:AM31"/>
    <mergeCell ref="AE23:AG23"/>
    <mergeCell ref="AH23:AJ23"/>
    <mergeCell ref="AE24:AG24"/>
    <mergeCell ref="AH24:AJ24"/>
    <mergeCell ref="AE25:AG25"/>
    <mergeCell ref="AH25:AJ25"/>
    <mergeCell ref="AE26:AG26"/>
    <mergeCell ref="AH26:AJ26"/>
    <mergeCell ref="AE27:AG27"/>
    <mergeCell ref="AH27:AJ27"/>
    <mergeCell ref="AE28:AG28"/>
    <mergeCell ref="AH28:AJ28"/>
    <mergeCell ref="AE31:AG31"/>
    <mergeCell ref="AH31:AJ31"/>
    <mergeCell ref="A1:AM1"/>
    <mergeCell ref="A2:AM2"/>
    <mergeCell ref="A19:AM19"/>
    <mergeCell ref="A32:AM32"/>
    <mergeCell ref="AK33:AM33"/>
    <mergeCell ref="AK35:AM41"/>
    <mergeCell ref="AE38:AG38"/>
    <mergeCell ref="AH38:AJ38"/>
    <mergeCell ref="AE39:AG39"/>
    <mergeCell ref="AH39:AJ39"/>
    <mergeCell ref="AE40:AG40"/>
    <mergeCell ref="AH40:AJ40"/>
    <mergeCell ref="AE41:AG41"/>
    <mergeCell ref="AH41:AJ41"/>
    <mergeCell ref="AE20:AG20"/>
    <mergeCell ref="AH20:AJ20"/>
    <mergeCell ref="AE33:AG33"/>
    <mergeCell ref="AH33:AJ33"/>
    <mergeCell ref="AE34:AG34"/>
    <mergeCell ref="AH34:AJ34"/>
    <mergeCell ref="AK20:AM20"/>
    <mergeCell ref="AE21:AG21"/>
    <mergeCell ref="AH21:AJ21"/>
    <mergeCell ref="AK21:AM21"/>
    <mergeCell ref="AH44:AJ44"/>
    <mergeCell ref="AK44:AM44"/>
    <mergeCell ref="AE48:AG48"/>
    <mergeCell ref="AH48:AJ48"/>
    <mergeCell ref="AK34:AM34"/>
    <mergeCell ref="AE35:AG35"/>
    <mergeCell ref="AH35:AJ35"/>
    <mergeCell ref="AE36:AG36"/>
    <mergeCell ref="AH36:AJ36"/>
    <mergeCell ref="AE37:AG37"/>
    <mergeCell ref="AH37:AJ37"/>
    <mergeCell ref="AE51:AG51"/>
    <mergeCell ref="AH51:AJ51"/>
    <mergeCell ref="AK51:AM51"/>
    <mergeCell ref="AE52:AG52"/>
    <mergeCell ref="AH52:AJ52"/>
    <mergeCell ref="AK52:AM53"/>
    <mergeCell ref="AE53:AG53"/>
    <mergeCell ref="AH53:AJ53"/>
    <mergeCell ref="A42:AM42"/>
    <mergeCell ref="A49:AM49"/>
    <mergeCell ref="AE50:AG50"/>
    <mergeCell ref="AH50:AJ50"/>
    <mergeCell ref="AK50:AM50"/>
    <mergeCell ref="AE45:AG45"/>
    <mergeCell ref="AH45:AJ45"/>
    <mergeCell ref="AK45:AM48"/>
    <mergeCell ref="AE46:AG46"/>
    <mergeCell ref="AH46:AJ46"/>
    <mergeCell ref="AE47:AG47"/>
    <mergeCell ref="AH47:AJ47"/>
    <mergeCell ref="AE43:AG43"/>
    <mergeCell ref="AH43:AJ43"/>
    <mergeCell ref="AK43:AM43"/>
    <mergeCell ref="AE44:AG44"/>
  </mergeCells>
  <phoneticPr fontId="4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C7071-EB1F-4087-8C06-A345713EED75}">
  <dimension ref="A1:AM7"/>
  <sheetViews>
    <sheetView zoomScale="70" zoomScaleNormal="70" workbookViewId="0">
      <selection activeCell="AK5" sqref="AK5:AM7"/>
    </sheetView>
  </sheetViews>
  <sheetFormatPr defaultRowHeight="15" x14ac:dyDescent="0.25"/>
  <sheetData>
    <row r="1" spans="1:39" ht="15.75" thickBot="1" x14ac:dyDescent="0.3">
      <c r="A1" s="72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4"/>
    </row>
    <row r="2" spans="1:39" ht="21.75" thickBot="1" x14ac:dyDescent="0.4">
      <c r="A2" s="95" t="s">
        <v>25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</row>
    <row r="3" spans="1:39" x14ac:dyDescent="0.25">
      <c r="A3" s="81" t="s">
        <v>22</v>
      </c>
      <c r="B3" s="82"/>
      <c r="C3" s="83"/>
      <c r="D3" s="87" t="s">
        <v>13</v>
      </c>
      <c r="E3" s="87"/>
      <c r="F3" s="87"/>
      <c r="G3" s="87" t="s">
        <v>14</v>
      </c>
      <c r="H3" s="87"/>
      <c r="I3" s="87"/>
      <c r="J3" s="87" t="s">
        <v>15</v>
      </c>
      <c r="K3" s="87"/>
      <c r="L3" s="87"/>
      <c r="M3" s="87" t="s">
        <v>16</v>
      </c>
      <c r="N3" s="87"/>
      <c r="O3" s="87"/>
      <c r="P3" s="87" t="s">
        <v>17</v>
      </c>
      <c r="Q3" s="87"/>
      <c r="R3" s="87"/>
      <c r="S3" s="87" t="s">
        <v>18</v>
      </c>
      <c r="T3" s="87"/>
      <c r="U3" s="87"/>
      <c r="V3" s="87" t="s">
        <v>19</v>
      </c>
      <c r="W3" s="87"/>
      <c r="X3" s="87"/>
      <c r="Y3" s="87" t="s">
        <v>20</v>
      </c>
      <c r="Z3" s="87"/>
      <c r="AA3" s="87"/>
      <c r="AB3" s="88" t="s">
        <v>21</v>
      </c>
      <c r="AC3" s="88"/>
      <c r="AD3" s="88"/>
      <c r="AE3" s="93" t="s">
        <v>21</v>
      </c>
      <c r="AF3" s="68"/>
      <c r="AG3" s="68"/>
      <c r="AH3" s="69" t="s">
        <v>21</v>
      </c>
      <c r="AI3" s="70"/>
      <c r="AJ3" s="70"/>
      <c r="AK3" s="68" t="s">
        <v>21</v>
      </c>
      <c r="AL3" s="68"/>
      <c r="AM3" s="68"/>
    </row>
    <row r="4" spans="1:39" x14ac:dyDescent="0.25">
      <c r="A4" s="84"/>
      <c r="B4" s="85"/>
      <c r="C4" s="86"/>
      <c r="D4" s="79" t="s">
        <v>4</v>
      </c>
      <c r="E4" s="79"/>
      <c r="F4" s="79"/>
      <c r="G4" s="79" t="s">
        <v>5</v>
      </c>
      <c r="H4" s="79"/>
      <c r="I4" s="79"/>
      <c r="J4" s="79" t="s">
        <v>6</v>
      </c>
      <c r="K4" s="79"/>
      <c r="L4" s="79"/>
      <c r="M4" s="79" t="s">
        <v>7</v>
      </c>
      <c r="N4" s="79"/>
      <c r="O4" s="79"/>
      <c r="P4" s="79" t="s">
        <v>8</v>
      </c>
      <c r="Q4" s="79"/>
      <c r="R4" s="79"/>
      <c r="S4" s="79" t="s">
        <v>9</v>
      </c>
      <c r="T4" s="79"/>
      <c r="U4" s="79"/>
      <c r="V4" s="79" t="s">
        <v>10</v>
      </c>
      <c r="W4" s="79"/>
      <c r="X4" s="79"/>
      <c r="Y4" s="79" t="s">
        <v>11</v>
      </c>
      <c r="Z4" s="79"/>
      <c r="AA4" s="79"/>
      <c r="AB4" s="61" t="s">
        <v>12</v>
      </c>
      <c r="AC4" s="61"/>
      <c r="AD4" s="61"/>
      <c r="AE4" s="94" t="s">
        <v>36</v>
      </c>
      <c r="AF4" s="71"/>
      <c r="AG4" s="71"/>
      <c r="AH4" s="62" t="s">
        <v>38</v>
      </c>
      <c r="AI4" s="63"/>
      <c r="AJ4" s="63"/>
      <c r="AK4" s="61" t="s">
        <v>55</v>
      </c>
      <c r="AL4" s="61"/>
      <c r="AM4" s="61"/>
    </row>
    <row r="5" spans="1:39" x14ac:dyDescent="0.25">
      <c r="A5" s="97" t="s">
        <v>148</v>
      </c>
      <c r="B5" s="97"/>
      <c r="C5" s="97"/>
      <c r="D5" s="75">
        <v>3255</v>
      </c>
      <c r="E5" s="75"/>
      <c r="F5" s="75"/>
      <c r="G5" s="75">
        <v>1009</v>
      </c>
      <c r="H5" s="75"/>
      <c r="I5" s="75"/>
      <c r="J5" s="75">
        <v>6563</v>
      </c>
      <c r="K5" s="75"/>
      <c r="L5" s="75"/>
      <c r="M5" s="75">
        <v>4983</v>
      </c>
      <c r="N5" s="75"/>
      <c r="O5" s="75"/>
      <c r="P5" s="75">
        <v>5784</v>
      </c>
      <c r="Q5" s="75"/>
      <c r="R5" s="75"/>
      <c r="S5" s="75">
        <v>9968</v>
      </c>
      <c r="T5" s="75"/>
      <c r="U5" s="75"/>
      <c r="V5" s="75">
        <v>27435</v>
      </c>
      <c r="W5" s="75"/>
      <c r="X5" s="75"/>
      <c r="Y5" s="75">
        <v>6302</v>
      </c>
      <c r="Z5" s="75"/>
      <c r="AA5" s="75"/>
      <c r="AB5" s="75">
        <f>SUM(D5:AA5)</f>
        <v>65299</v>
      </c>
      <c r="AC5" s="75"/>
      <c r="AD5" s="75"/>
      <c r="AE5" s="64">
        <f>AVERAGE(D5:AA5)</f>
        <v>8162.375</v>
      </c>
      <c r="AF5" s="64"/>
      <c r="AG5" s="64"/>
      <c r="AH5" s="64">
        <f>AB5*0.04</f>
        <v>2611.96</v>
      </c>
      <c r="AI5" s="64"/>
      <c r="AJ5" s="64"/>
      <c r="AK5" s="65">
        <f>SUM(AB5:AD7)</f>
        <v>199561</v>
      </c>
      <c r="AL5" s="65"/>
      <c r="AM5" s="65"/>
    </row>
    <row r="6" spans="1:39" x14ac:dyDescent="0.25">
      <c r="A6" s="97" t="s">
        <v>149</v>
      </c>
      <c r="B6" s="97"/>
      <c r="C6" s="97"/>
      <c r="D6" s="75">
        <v>17126</v>
      </c>
      <c r="E6" s="75"/>
      <c r="F6" s="75"/>
      <c r="G6" s="75">
        <v>15461</v>
      </c>
      <c r="H6" s="75"/>
      <c r="I6" s="75"/>
      <c r="J6" s="75">
        <v>10333</v>
      </c>
      <c r="K6" s="75"/>
      <c r="L6" s="75"/>
      <c r="M6" s="75">
        <v>10844</v>
      </c>
      <c r="N6" s="75"/>
      <c r="O6" s="75"/>
      <c r="P6" s="75">
        <v>10164</v>
      </c>
      <c r="Q6" s="75"/>
      <c r="R6" s="75"/>
      <c r="S6" s="75">
        <v>12135</v>
      </c>
      <c r="T6" s="75"/>
      <c r="U6" s="75"/>
      <c r="V6" s="75" t="s">
        <v>37</v>
      </c>
      <c r="W6" s="75"/>
      <c r="X6" s="75"/>
      <c r="Y6" s="75">
        <v>10159</v>
      </c>
      <c r="Z6" s="75"/>
      <c r="AA6" s="75"/>
      <c r="AB6" s="75">
        <f t="shared" ref="AB6:AB7" si="0">SUM(D6:AA6)</f>
        <v>86222</v>
      </c>
      <c r="AC6" s="75"/>
      <c r="AD6" s="75"/>
      <c r="AE6" s="64">
        <f t="shared" ref="AE6:AE7" si="1">AVERAGE(D6:AA6)</f>
        <v>12317.428571428571</v>
      </c>
      <c r="AF6" s="64"/>
      <c r="AG6" s="64"/>
      <c r="AH6" s="64">
        <f t="shared" ref="AH6:AH7" si="2">AB6*0.04</f>
        <v>3448.88</v>
      </c>
      <c r="AI6" s="64"/>
      <c r="AJ6" s="64"/>
      <c r="AK6" s="65"/>
      <c r="AL6" s="65"/>
      <c r="AM6" s="65"/>
    </row>
    <row r="7" spans="1:39" x14ac:dyDescent="0.25">
      <c r="A7" s="97" t="s">
        <v>150</v>
      </c>
      <c r="B7" s="97"/>
      <c r="C7" s="97"/>
      <c r="D7" s="75">
        <v>10152</v>
      </c>
      <c r="E7" s="75"/>
      <c r="F7" s="75"/>
      <c r="G7" s="75">
        <v>3179</v>
      </c>
      <c r="H7" s="75"/>
      <c r="I7" s="75"/>
      <c r="J7" s="75">
        <v>10145</v>
      </c>
      <c r="K7" s="75"/>
      <c r="L7" s="75"/>
      <c r="M7" s="75">
        <v>4288</v>
      </c>
      <c r="N7" s="75"/>
      <c r="O7" s="75"/>
      <c r="P7" s="75">
        <v>2134</v>
      </c>
      <c r="Q7" s="75"/>
      <c r="R7" s="75"/>
      <c r="S7" s="75">
        <v>12034</v>
      </c>
      <c r="T7" s="75"/>
      <c r="U7" s="75"/>
      <c r="V7" s="75">
        <v>1623</v>
      </c>
      <c r="W7" s="75"/>
      <c r="X7" s="75"/>
      <c r="Y7" s="75">
        <v>4485</v>
      </c>
      <c r="Z7" s="75"/>
      <c r="AA7" s="75"/>
      <c r="AB7" s="75">
        <f t="shared" si="0"/>
        <v>48040</v>
      </c>
      <c r="AC7" s="75"/>
      <c r="AD7" s="75"/>
      <c r="AE7" s="75">
        <f t="shared" si="1"/>
        <v>6005</v>
      </c>
      <c r="AF7" s="75"/>
      <c r="AG7" s="75"/>
      <c r="AH7" s="64">
        <f t="shared" si="2"/>
        <v>1921.6000000000001</v>
      </c>
      <c r="AI7" s="64"/>
      <c r="AJ7" s="64"/>
      <c r="AK7" s="65"/>
      <c r="AL7" s="65"/>
      <c r="AM7" s="65"/>
    </row>
  </sheetData>
  <sheetProtection algorithmName="SHA-512" hashValue="BqLiBW8Z2UWOYhtDapJweERjQlWP/wDgX8G+H4HEGxhkqeL0nWLum86/v/kgja0HyK9T8OlO9HcivhA4vwE39w==" saltValue="pqyt4QLECN7nlezRe+1niw==" spinCount="100000" sheet="1" objects="1" scenarios="1" autoFilter="0"/>
  <mergeCells count="64">
    <mergeCell ref="P7:R7"/>
    <mergeCell ref="S7:U7"/>
    <mergeCell ref="V7:X7"/>
    <mergeCell ref="Y7:AA7"/>
    <mergeCell ref="AB7:AD7"/>
    <mergeCell ref="A7:C7"/>
    <mergeCell ref="D7:F7"/>
    <mergeCell ref="G7:I7"/>
    <mergeCell ref="J7:L7"/>
    <mergeCell ref="M7:O7"/>
    <mergeCell ref="P6:R6"/>
    <mergeCell ref="S6:U6"/>
    <mergeCell ref="V6:X6"/>
    <mergeCell ref="Y6:AA6"/>
    <mergeCell ref="AB6:AD6"/>
    <mergeCell ref="A6:C6"/>
    <mergeCell ref="D6:F6"/>
    <mergeCell ref="G6:I6"/>
    <mergeCell ref="J6:L6"/>
    <mergeCell ref="M6:O6"/>
    <mergeCell ref="P5:R5"/>
    <mergeCell ref="S5:U5"/>
    <mergeCell ref="V5:X5"/>
    <mergeCell ref="Y5:AA5"/>
    <mergeCell ref="AB5:AD5"/>
    <mergeCell ref="A5:C5"/>
    <mergeCell ref="D5:F5"/>
    <mergeCell ref="G5:I5"/>
    <mergeCell ref="J5:L5"/>
    <mergeCell ref="M5:O5"/>
    <mergeCell ref="P4:R4"/>
    <mergeCell ref="S4:U4"/>
    <mergeCell ref="V4:X4"/>
    <mergeCell ref="Y4:AA4"/>
    <mergeCell ref="AB4:AD4"/>
    <mergeCell ref="P3:R3"/>
    <mergeCell ref="S3:U3"/>
    <mergeCell ref="V3:X3"/>
    <mergeCell ref="A1:AM1"/>
    <mergeCell ref="A2:AM2"/>
    <mergeCell ref="Y3:AA3"/>
    <mergeCell ref="AB3:AD3"/>
    <mergeCell ref="A3:C4"/>
    <mergeCell ref="D3:F3"/>
    <mergeCell ref="G3:I3"/>
    <mergeCell ref="J3:L3"/>
    <mergeCell ref="M3:O3"/>
    <mergeCell ref="D4:F4"/>
    <mergeCell ref="G4:I4"/>
    <mergeCell ref="J4:L4"/>
    <mergeCell ref="M4:O4"/>
    <mergeCell ref="AE5:AG5"/>
    <mergeCell ref="AH5:AJ5"/>
    <mergeCell ref="AK5:AM7"/>
    <mergeCell ref="AE6:AG6"/>
    <mergeCell ref="AH6:AJ6"/>
    <mergeCell ref="AE7:AG7"/>
    <mergeCell ref="AH7:AJ7"/>
    <mergeCell ref="AE3:AG3"/>
    <mergeCell ref="AH3:AJ3"/>
    <mergeCell ref="AK3:AM3"/>
    <mergeCell ref="AE4:AG4"/>
    <mergeCell ref="AH4:AJ4"/>
    <mergeCell ref="AK4:AM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08CB6-B956-4A21-B5C4-49004DA45700}">
  <dimension ref="A1:AM52"/>
  <sheetViews>
    <sheetView zoomScale="70" zoomScaleNormal="70" workbookViewId="0">
      <selection activeCell="AK5" sqref="AK5:AM10"/>
    </sheetView>
  </sheetViews>
  <sheetFormatPr defaultRowHeight="15" x14ac:dyDescent="0.25"/>
  <sheetData>
    <row r="1" spans="1:39" ht="15.75" thickBot="1" x14ac:dyDescent="0.3">
      <c r="A1" s="72" t="s">
        <v>49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4"/>
    </row>
    <row r="2" spans="1:39" ht="21.75" thickBot="1" x14ac:dyDescent="0.4">
      <c r="A2" s="66" t="s">
        <v>26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</row>
    <row r="3" spans="1:39" x14ac:dyDescent="0.25">
      <c r="A3" s="81" t="s">
        <v>22</v>
      </c>
      <c r="B3" s="82"/>
      <c r="C3" s="83"/>
      <c r="D3" s="87" t="s">
        <v>13</v>
      </c>
      <c r="E3" s="87"/>
      <c r="F3" s="87"/>
      <c r="G3" s="87" t="s">
        <v>14</v>
      </c>
      <c r="H3" s="87"/>
      <c r="I3" s="87"/>
      <c r="J3" s="87" t="s">
        <v>15</v>
      </c>
      <c r="K3" s="87"/>
      <c r="L3" s="87"/>
      <c r="M3" s="87" t="s">
        <v>16</v>
      </c>
      <c r="N3" s="87"/>
      <c r="O3" s="87"/>
      <c r="P3" s="87" t="s">
        <v>17</v>
      </c>
      <c r="Q3" s="87"/>
      <c r="R3" s="87"/>
      <c r="S3" s="87" t="s">
        <v>18</v>
      </c>
      <c r="T3" s="87"/>
      <c r="U3" s="87"/>
      <c r="V3" s="87" t="s">
        <v>19</v>
      </c>
      <c r="W3" s="87"/>
      <c r="X3" s="87"/>
      <c r="Y3" s="87" t="s">
        <v>20</v>
      </c>
      <c r="Z3" s="87"/>
      <c r="AA3" s="87"/>
      <c r="AB3" s="87" t="s">
        <v>21</v>
      </c>
      <c r="AC3" s="87"/>
      <c r="AD3" s="98"/>
      <c r="AE3" s="68" t="s">
        <v>21</v>
      </c>
      <c r="AF3" s="68"/>
      <c r="AG3" s="68"/>
      <c r="AH3" s="69" t="s">
        <v>21</v>
      </c>
      <c r="AI3" s="70"/>
      <c r="AJ3" s="70"/>
      <c r="AK3" s="68" t="s">
        <v>21</v>
      </c>
      <c r="AL3" s="68"/>
      <c r="AM3" s="68"/>
    </row>
    <row r="4" spans="1:39" x14ac:dyDescent="0.25">
      <c r="A4" s="84"/>
      <c r="B4" s="85"/>
      <c r="C4" s="86"/>
      <c r="D4" s="79" t="s">
        <v>4</v>
      </c>
      <c r="E4" s="79"/>
      <c r="F4" s="79"/>
      <c r="G4" s="79" t="s">
        <v>5</v>
      </c>
      <c r="H4" s="79"/>
      <c r="I4" s="79"/>
      <c r="J4" s="79" t="s">
        <v>6</v>
      </c>
      <c r="K4" s="79"/>
      <c r="L4" s="79"/>
      <c r="M4" s="79" t="s">
        <v>7</v>
      </c>
      <c r="N4" s="79"/>
      <c r="O4" s="79"/>
      <c r="P4" s="79" t="s">
        <v>8</v>
      </c>
      <c r="Q4" s="79"/>
      <c r="R4" s="79"/>
      <c r="S4" s="79" t="s">
        <v>9</v>
      </c>
      <c r="T4" s="79"/>
      <c r="U4" s="79"/>
      <c r="V4" s="79" t="s">
        <v>10</v>
      </c>
      <c r="W4" s="79"/>
      <c r="X4" s="79"/>
      <c r="Y4" s="79" t="s">
        <v>11</v>
      </c>
      <c r="Z4" s="79"/>
      <c r="AA4" s="79"/>
      <c r="AB4" s="79" t="s">
        <v>12</v>
      </c>
      <c r="AC4" s="79"/>
      <c r="AD4" s="99"/>
      <c r="AE4" s="61" t="s">
        <v>36</v>
      </c>
      <c r="AF4" s="71"/>
      <c r="AG4" s="71"/>
      <c r="AH4" s="62" t="s">
        <v>38</v>
      </c>
      <c r="AI4" s="63"/>
      <c r="AJ4" s="63"/>
      <c r="AK4" s="61" t="s">
        <v>44</v>
      </c>
      <c r="AL4" s="61"/>
      <c r="AM4" s="61"/>
    </row>
    <row r="5" spans="1:39" x14ac:dyDescent="0.25">
      <c r="A5" s="80" t="s">
        <v>113</v>
      </c>
      <c r="B5" s="80"/>
      <c r="C5" s="80"/>
      <c r="D5" s="75">
        <v>639</v>
      </c>
      <c r="E5" s="75"/>
      <c r="F5" s="75"/>
      <c r="G5" s="75">
        <v>744</v>
      </c>
      <c r="H5" s="75"/>
      <c r="I5" s="75"/>
      <c r="J5" s="75">
        <v>315</v>
      </c>
      <c r="K5" s="75"/>
      <c r="L5" s="75"/>
      <c r="M5" s="75">
        <v>948</v>
      </c>
      <c r="N5" s="75"/>
      <c r="O5" s="75"/>
      <c r="P5" s="75">
        <v>9167</v>
      </c>
      <c r="Q5" s="75"/>
      <c r="R5" s="75"/>
      <c r="S5" s="75">
        <v>20132</v>
      </c>
      <c r="T5" s="75"/>
      <c r="U5" s="75"/>
      <c r="V5" s="75">
        <v>10479</v>
      </c>
      <c r="W5" s="75"/>
      <c r="X5" s="75"/>
      <c r="Y5" s="75">
        <v>10685</v>
      </c>
      <c r="Z5" s="75"/>
      <c r="AA5" s="75"/>
      <c r="AB5" s="75">
        <f>SUM(D5:AA5)</f>
        <v>53109</v>
      </c>
      <c r="AC5" s="75"/>
      <c r="AD5" s="75"/>
      <c r="AE5" s="64">
        <f>AVERAGE(D5:AA5)</f>
        <v>6638.625</v>
      </c>
      <c r="AF5" s="64"/>
      <c r="AG5" s="64"/>
      <c r="AH5" s="64">
        <f>AB5*0.04</f>
        <v>2124.36</v>
      </c>
      <c r="AI5" s="64"/>
      <c r="AJ5" s="64"/>
      <c r="AK5" s="65">
        <f>SUM(AB5:AD10)</f>
        <v>240786</v>
      </c>
      <c r="AL5" s="65"/>
      <c r="AM5" s="65"/>
    </row>
    <row r="6" spans="1:39" x14ac:dyDescent="0.25">
      <c r="A6" s="80" t="s">
        <v>114</v>
      </c>
      <c r="B6" s="80"/>
      <c r="C6" s="80"/>
      <c r="D6" s="75">
        <v>8530</v>
      </c>
      <c r="E6" s="75"/>
      <c r="F6" s="75"/>
      <c r="G6" s="75">
        <v>2136</v>
      </c>
      <c r="H6" s="75"/>
      <c r="I6" s="75"/>
      <c r="J6" s="75">
        <v>5997</v>
      </c>
      <c r="K6" s="75"/>
      <c r="L6" s="75"/>
      <c r="M6" s="75">
        <v>3062</v>
      </c>
      <c r="N6" s="75"/>
      <c r="O6" s="75"/>
      <c r="P6" s="75">
        <v>4137</v>
      </c>
      <c r="Q6" s="75"/>
      <c r="R6" s="75"/>
      <c r="S6" s="75">
        <v>3501</v>
      </c>
      <c r="T6" s="75"/>
      <c r="U6" s="75"/>
      <c r="V6" s="75">
        <v>1477</v>
      </c>
      <c r="W6" s="75"/>
      <c r="X6" s="75"/>
      <c r="Y6" s="75">
        <v>6245</v>
      </c>
      <c r="Z6" s="75"/>
      <c r="AA6" s="75"/>
      <c r="AB6" s="75">
        <f t="shared" ref="AB6:AB10" si="0">SUM(D6:AA6)</f>
        <v>35085</v>
      </c>
      <c r="AC6" s="75"/>
      <c r="AD6" s="75"/>
      <c r="AE6" s="64">
        <f t="shared" ref="AE6:AE10" si="1">AVERAGE(D6:AA6)</f>
        <v>4385.625</v>
      </c>
      <c r="AF6" s="64"/>
      <c r="AG6" s="64"/>
      <c r="AH6" s="64">
        <f t="shared" ref="AH6:AH10" si="2">AB6*0.04</f>
        <v>1403.4</v>
      </c>
      <c r="AI6" s="64"/>
      <c r="AJ6" s="64"/>
      <c r="AK6" s="65"/>
      <c r="AL6" s="65"/>
      <c r="AM6" s="65"/>
    </row>
    <row r="7" spans="1:39" x14ac:dyDescent="0.25">
      <c r="A7" s="80" t="s">
        <v>115</v>
      </c>
      <c r="B7" s="80"/>
      <c r="C7" s="80"/>
      <c r="D7" s="75">
        <v>5517</v>
      </c>
      <c r="E7" s="75"/>
      <c r="F7" s="75"/>
      <c r="G7" s="75">
        <v>5313</v>
      </c>
      <c r="H7" s="75"/>
      <c r="I7" s="75"/>
      <c r="J7" s="75">
        <v>10179</v>
      </c>
      <c r="K7" s="75"/>
      <c r="L7" s="75"/>
      <c r="M7" s="75">
        <v>13593</v>
      </c>
      <c r="N7" s="75"/>
      <c r="O7" s="75"/>
      <c r="P7" s="75">
        <v>2708</v>
      </c>
      <c r="Q7" s="75"/>
      <c r="R7" s="75"/>
      <c r="S7" s="75">
        <v>6209</v>
      </c>
      <c r="T7" s="75"/>
      <c r="U7" s="75"/>
      <c r="V7" s="75">
        <v>5332</v>
      </c>
      <c r="W7" s="75"/>
      <c r="X7" s="75"/>
      <c r="Y7" s="75">
        <v>13810</v>
      </c>
      <c r="Z7" s="75"/>
      <c r="AA7" s="75"/>
      <c r="AB7" s="75">
        <f t="shared" si="0"/>
        <v>62661</v>
      </c>
      <c r="AC7" s="75"/>
      <c r="AD7" s="75"/>
      <c r="AE7" s="64">
        <f t="shared" si="1"/>
        <v>7832.625</v>
      </c>
      <c r="AF7" s="64"/>
      <c r="AG7" s="64"/>
      <c r="AH7" s="64">
        <f t="shared" si="2"/>
        <v>2506.44</v>
      </c>
      <c r="AI7" s="64"/>
      <c r="AJ7" s="64"/>
      <c r="AK7" s="65"/>
      <c r="AL7" s="65"/>
      <c r="AM7" s="65"/>
    </row>
    <row r="8" spans="1:39" x14ac:dyDescent="0.25">
      <c r="A8" s="76" t="s">
        <v>288</v>
      </c>
      <c r="B8" s="77"/>
      <c r="C8" s="78"/>
      <c r="D8" s="89">
        <v>6002</v>
      </c>
      <c r="E8" s="90"/>
      <c r="F8" s="91"/>
      <c r="G8" s="89">
        <v>1795</v>
      </c>
      <c r="H8" s="90"/>
      <c r="I8" s="91"/>
      <c r="J8" s="89">
        <v>1782</v>
      </c>
      <c r="K8" s="90"/>
      <c r="L8" s="91"/>
      <c r="M8" s="89">
        <v>4644</v>
      </c>
      <c r="N8" s="90"/>
      <c r="O8" s="91"/>
      <c r="P8" s="89">
        <v>6253</v>
      </c>
      <c r="Q8" s="90"/>
      <c r="R8" s="91"/>
      <c r="S8" s="89">
        <v>4833</v>
      </c>
      <c r="T8" s="90"/>
      <c r="U8" s="91"/>
      <c r="V8" s="89">
        <v>3449</v>
      </c>
      <c r="W8" s="90"/>
      <c r="X8" s="91"/>
      <c r="Y8" s="89">
        <v>1083</v>
      </c>
      <c r="Z8" s="90"/>
      <c r="AA8" s="91"/>
      <c r="AB8" s="75">
        <f t="shared" si="0"/>
        <v>29841</v>
      </c>
      <c r="AC8" s="75"/>
      <c r="AD8" s="75"/>
      <c r="AE8" s="64">
        <f t="shared" si="1"/>
        <v>3730.125</v>
      </c>
      <c r="AF8" s="64"/>
      <c r="AG8" s="64"/>
      <c r="AH8" s="64">
        <f t="shared" si="2"/>
        <v>1193.6400000000001</v>
      </c>
      <c r="AI8" s="64"/>
      <c r="AJ8" s="64"/>
      <c r="AK8" s="65"/>
      <c r="AL8" s="65"/>
      <c r="AM8" s="65"/>
    </row>
    <row r="9" spans="1:39" x14ac:dyDescent="0.25">
      <c r="A9" s="76" t="s">
        <v>290</v>
      </c>
      <c r="B9" s="77"/>
      <c r="C9" s="78"/>
      <c r="D9" s="89">
        <v>0</v>
      </c>
      <c r="E9" s="90"/>
      <c r="F9" s="91"/>
      <c r="G9" s="89">
        <v>0</v>
      </c>
      <c r="H9" s="90"/>
      <c r="I9" s="91"/>
      <c r="J9" s="89">
        <v>0</v>
      </c>
      <c r="K9" s="90"/>
      <c r="L9" s="91"/>
      <c r="M9" s="89">
        <v>0</v>
      </c>
      <c r="N9" s="90"/>
      <c r="O9" s="91"/>
      <c r="P9" s="89">
        <v>0</v>
      </c>
      <c r="Q9" s="90"/>
      <c r="R9" s="91"/>
      <c r="S9" s="89">
        <v>0</v>
      </c>
      <c r="T9" s="90"/>
      <c r="U9" s="91"/>
      <c r="V9" s="89">
        <v>0</v>
      </c>
      <c r="W9" s="90"/>
      <c r="X9" s="91"/>
      <c r="Y9" s="89">
        <v>10704</v>
      </c>
      <c r="Z9" s="90"/>
      <c r="AA9" s="91"/>
      <c r="AB9" s="75">
        <f t="shared" si="0"/>
        <v>10704</v>
      </c>
      <c r="AC9" s="75"/>
      <c r="AD9" s="75"/>
      <c r="AE9" s="64">
        <f t="shared" si="1"/>
        <v>1338</v>
      </c>
      <c r="AF9" s="64"/>
      <c r="AG9" s="64"/>
      <c r="AH9" s="64">
        <f t="shared" si="2"/>
        <v>428.16</v>
      </c>
      <c r="AI9" s="64"/>
      <c r="AJ9" s="64"/>
      <c r="AK9" s="65"/>
      <c r="AL9" s="65"/>
      <c r="AM9" s="65"/>
    </row>
    <row r="10" spans="1:39" x14ac:dyDescent="0.25">
      <c r="A10" s="80" t="s">
        <v>116</v>
      </c>
      <c r="B10" s="80"/>
      <c r="C10" s="80"/>
      <c r="D10" s="75">
        <v>6038</v>
      </c>
      <c r="E10" s="75"/>
      <c r="F10" s="75"/>
      <c r="G10" s="75">
        <v>6976</v>
      </c>
      <c r="H10" s="75"/>
      <c r="I10" s="75"/>
      <c r="J10" s="75">
        <v>5405</v>
      </c>
      <c r="K10" s="75"/>
      <c r="L10" s="75"/>
      <c r="M10" s="75">
        <v>9005</v>
      </c>
      <c r="N10" s="75"/>
      <c r="O10" s="75"/>
      <c r="P10" s="75">
        <v>5020</v>
      </c>
      <c r="Q10" s="75"/>
      <c r="R10" s="75"/>
      <c r="S10" s="75">
        <v>959</v>
      </c>
      <c r="T10" s="75"/>
      <c r="U10" s="75"/>
      <c r="V10" s="75">
        <v>6942</v>
      </c>
      <c r="W10" s="75"/>
      <c r="X10" s="75"/>
      <c r="Y10" s="75">
        <v>9041</v>
      </c>
      <c r="Z10" s="75"/>
      <c r="AA10" s="75"/>
      <c r="AB10" s="75">
        <f t="shared" si="0"/>
        <v>49386</v>
      </c>
      <c r="AC10" s="75"/>
      <c r="AD10" s="75"/>
      <c r="AE10" s="64">
        <f t="shared" si="1"/>
        <v>6173.25</v>
      </c>
      <c r="AF10" s="64"/>
      <c r="AG10" s="64"/>
      <c r="AH10" s="64">
        <f t="shared" si="2"/>
        <v>1975.44</v>
      </c>
      <c r="AI10" s="64"/>
      <c r="AJ10" s="64"/>
      <c r="AK10" s="65"/>
      <c r="AL10" s="65"/>
      <c r="AM10" s="65"/>
    </row>
    <row r="11" spans="1:39" ht="21.75" thickBot="1" x14ac:dyDescent="0.4">
      <c r="A11" s="66" t="s">
        <v>27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</row>
    <row r="12" spans="1:39" x14ac:dyDescent="0.25">
      <c r="A12" s="81" t="s">
        <v>22</v>
      </c>
      <c r="B12" s="82"/>
      <c r="C12" s="83"/>
      <c r="D12" s="87" t="s">
        <v>13</v>
      </c>
      <c r="E12" s="87"/>
      <c r="F12" s="87"/>
      <c r="G12" s="87" t="s">
        <v>14</v>
      </c>
      <c r="H12" s="87"/>
      <c r="I12" s="87"/>
      <c r="J12" s="87" t="s">
        <v>15</v>
      </c>
      <c r="K12" s="87"/>
      <c r="L12" s="87"/>
      <c r="M12" s="87" t="s">
        <v>16</v>
      </c>
      <c r="N12" s="87"/>
      <c r="O12" s="87"/>
      <c r="P12" s="87" t="s">
        <v>17</v>
      </c>
      <c r="Q12" s="87"/>
      <c r="R12" s="87"/>
      <c r="S12" s="87" t="s">
        <v>18</v>
      </c>
      <c r="T12" s="87"/>
      <c r="U12" s="87"/>
      <c r="V12" s="87" t="s">
        <v>19</v>
      </c>
      <c r="W12" s="87"/>
      <c r="X12" s="87"/>
      <c r="Y12" s="87" t="s">
        <v>20</v>
      </c>
      <c r="Z12" s="87"/>
      <c r="AA12" s="87"/>
      <c r="AB12" s="87" t="s">
        <v>21</v>
      </c>
      <c r="AC12" s="87"/>
      <c r="AD12" s="98"/>
      <c r="AE12" s="68" t="s">
        <v>21</v>
      </c>
      <c r="AF12" s="68"/>
      <c r="AG12" s="68"/>
      <c r="AH12" s="69" t="s">
        <v>21</v>
      </c>
      <c r="AI12" s="70"/>
      <c r="AJ12" s="70"/>
      <c r="AK12" s="68" t="s">
        <v>21</v>
      </c>
      <c r="AL12" s="68"/>
      <c r="AM12" s="68"/>
    </row>
    <row r="13" spans="1:39" x14ac:dyDescent="0.25">
      <c r="A13" s="84"/>
      <c r="B13" s="85"/>
      <c r="C13" s="86"/>
      <c r="D13" s="79" t="s">
        <v>4</v>
      </c>
      <c r="E13" s="79"/>
      <c r="F13" s="79"/>
      <c r="G13" s="79" t="s">
        <v>5</v>
      </c>
      <c r="H13" s="79"/>
      <c r="I13" s="79"/>
      <c r="J13" s="79" t="s">
        <v>6</v>
      </c>
      <c r="K13" s="79"/>
      <c r="L13" s="79"/>
      <c r="M13" s="79" t="s">
        <v>7</v>
      </c>
      <c r="N13" s="79"/>
      <c r="O13" s="79"/>
      <c r="P13" s="79" t="s">
        <v>8</v>
      </c>
      <c r="Q13" s="79"/>
      <c r="R13" s="79"/>
      <c r="S13" s="79" t="s">
        <v>9</v>
      </c>
      <c r="T13" s="79"/>
      <c r="U13" s="79"/>
      <c r="V13" s="79" t="s">
        <v>10</v>
      </c>
      <c r="W13" s="79"/>
      <c r="X13" s="79"/>
      <c r="Y13" s="79" t="s">
        <v>11</v>
      </c>
      <c r="Z13" s="79"/>
      <c r="AA13" s="79"/>
      <c r="AB13" s="79" t="s">
        <v>12</v>
      </c>
      <c r="AC13" s="79"/>
      <c r="AD13" s="99"/>
      <c r="AE13" s="61" t="s">
        <v>36</v>
      </c>
      <c r="AF13" s="71"/>
      <c r="AG13" s="71"/>
      <c r="AH13" s="62" t="s">
        <v>38</v>
      </c>
      <c r="AI13" s="63"/>
      <c r="AJ13" s="63"/>
      <c r="AK13" s="61" t="s">
        <v>45</v>
      </c>
      <c r="AL13" s="61"/>
      <c r="AM13" s="61"/>
    </row>
    <row r="14" spans="1:39" x14ac:dyDescent="0.25">
      <c r="A14" s="80" t="s">
        <v>100</v>
      </c>
      <c r="B14" s="80"/>
      <c r="C14" s="80"/>
      <c r="D14" s="75">
        <v>20153</v>
      </c>
      <c r="E14" s="75"/>
      <c r="F14" s="75"/>
      <c r="G14" s="75">
        <v>5784</v>
      </c>
      <c r="H14" s="75"/>
      <c r="I14" s="75"/>
      <c r="J14" s="75">
        <v>4807</v>
      </c>
      <c r="K14" s="75"/>
      <c r="L14" s="75"/>
      <c r="M14" s="75">
        <v>23806</v>
      </c>
      <c r="N14" s="75"/>
      <c r="O14" s="75"/>
      <c r="P14" s="75">
        <v>10104</v>
      </c>
      <c r="Q14" s="75"/>
      <c r="R14" s="75"/>
      <c r="S14" s="75">
        <v>36420</v>
      </c>
      <c r="T14" s="75"/>
      <c r="U14" s="75"/>
      <c r="V14" s="75">
        <v>24491</v>
      </c>
      <c r="W14" s="75"/>
      <c r="X14" s="75"/>
      <c r="Y14" s="75">
        <v>13888</v>
      </c>
      <c r="Z14" s="75"/>
      <c r="AA14" s="75"/>
      <c r="AB14" s="75">
        <f>SUM(D14:AA14)</f>
        <v>139453</v>
      </c>
      <c r="AC14" s="75"/>
      <c r="AD14" s="75"/>
      <c r="AE14" s="64">
        <f>AVERAGE(D14:AA14)</f>
        <v>17431.625</v>
      </c>
      <c r="AF14" s="64"/>
      <c r="AG14" s="64"/>
      <c r="AH14" s="64">
        <f>AB14*0.04</f>
        <v>5578.12</v>
      </c>
      <c r="AI14" s="64"/>
      <c r="AJ14" s="64"/>
      <c r="AK14" s="65">
        <f>SUM(AB14:AD18)</f>
        <v>465290</v>
      </c>
      <c r="AL14" s="65"/>
      <c r="AM14" s="65"/>
    </row>
    <row r="15" spans="1:39" x14ac:dyDescent="0.25">
      <c r="A15" s="80" t="s">
        <v>101</v>
      </c>
      <c r="B15" s="80"/>
      <c r="C15" s="80"/>
      <c r="D15" s="75">
        <v>8519</v>
      </c>
      <c r="E15" s="75"/>
      <c r="F15" s="75"/>
      <c r="G15" s="75">
        <v>18360</v>
      </c>
      <c r="H15" s="75"/>
      <c r="I15" s="75"/>
      <c r="J15" s="75">
        <v>17134</v>
      </c>
      <c r="K15" s="75"/>
      <c r="L15" s="75"/>
      <c r="M15" s="75">
        <v>7680</v>
      </c>
      <c r="N15" s="75"/>
      <c r="O15" s="75"/>
      <c r="P15" s="75">
        <v>9168</v>
      </c>
      <c r="Q15" s="75"/>
      <c r="R15" s="75"/>
      <c r="S15" s="75">
        <v>12923</v>
      </c>
      <c r="T15" s="75"/>
      <c r="U15" s="75"/>
      <c r="V15" s="75">
        <v>12081</v>
      </c>
      <c r="W15" s="75"/>
      <c r="X15" s="75"/>
      <c r="Y15" s="75">
        <v>5291</v>
      </c>
      <c r="Z15" s="75"/>
      <c r="AA15" s="75"/>
      <c r="AB15" s="75">
        <f t="shared" ref="AB15:AB18" si="3">SUM(D15:AA15)</f>
        <v>91156</v>
      </c>
      <c r="AC15" s="75"/>
      <c r="AD15" s="75"/>
      <c r="AE15" s="64">
        <f t="shared" ref="AE15:AE18" si="4">AVERAGE(D15:AA15)</f>
        <v>11394.5</v>
      </c>
      <c r="AF15" s="64"/>
      <c r="AG15" s="64"/>
      <c r="AH15" s="64">
        <f t="shared" ref="AH15:AH18" si="5">AB15*0.04</f>
        <v>3646.2400000000002</v>
      </c>
      <c r="AI15" s="64"/>
      <c r="AJ15" s="64"/>
      <c r="AK15" s="65"/>
      <c r="AL15" s="65"/>
      <c r="AM15" s="65"/>
    </row>
    <row r="16" spans="1:39" x14ac:dyDescent="0.25">
      <c r="A16" s="80" t="s">
        <v>102</v>
      </c>
      <c r="B16" s="80"/>
      <c r="C16" s="80"/>
      <c r="D16" s="75">
        <v>14808</v>
      </c>
      <c r="E16" s="75"/>
      <c r="F16" s="75"/>
      <c r="G16" s="75">
        <v>11449</v>
      </c>
      <c r="H16" s="75"/>
      <c r="I16" s="75"/>
      <c r="J16" s="75">
        <v>11480</v>
      </c>
      <c r="K16" s="75"/>
      <c r="L16" s="75"/>
      <c r="M16" s="75">
        <v>7586</v>
      </c>
      <c r="N16" s="75"/>
      <c r="O16" s="75"/>
      <c r="P16" s="75">
        <v>2714</v>
      </c>
      <c r="Q16" s="75"/>
      <c r="R16" s="75"/>
      <c r="S16" s="75">
        <v>4846</v>
      </c>
      <c r="T16" s="75"/>
      <c r="U16" s="75"/>
      <c r="V16" s="75">
        <v>12423</v>
      </c>
      <c r="W16" s="75"/>
      <c r="X16" s="75"/>
      <c r="Y16" s="75">
        <v>3315</v>
      </c>
      <c r="Z16" s="75"/>
      <c r="AA16" s="75"/>
      <c r="AB16" s="75">
        <f t="shared" si="3"/>
        <v>68621</v>
      </c>
      <c r="AC16" s="75"/>
      <c r="AD16" s="75"/>
      <c r="AE16" s="64">
        <f t="shared" si="4"/>
        <v>8577.625</v>
      </c>
      <c r="AF16" s="64"/>
      <c r="AG16" s="64"/>
      <c r="AH16" s="64">
        <f t="shared" si="5"/>
        <v>2744.84</v>
      </c>
      <c r="AI16" s="64"/>
      <c r="AJ16" s="64"/>
      <c r="AK16" s="65"/>
      <c r="AL16" s="65"/>
      <c r="AM16" s="65"/>
    </row>
    <row r="17" spans="1:39" x14ac:dyDescent="0.25">
      <c r="A17" s="80" t="s">
        <v>103</v>
      </c>
      <c r="B17" s="80"/>
      <c r="C17" s="80"/>
      <c r="D17" s="75">
        <v>10189</v>
      </c>
      <c r="E17" s="75"/>
      <c r="F17" s="75"/>
      <c r="G17" s="75">
        <v>10715</v>
      </c>
      <c r="H17" s="75"/>
      <c r="I17" s="75"/>
      <c r="J17" s="75">
        <v>12598</v>
      </c>
      <c r="K17" s="75"/>
      <c r="L17" s="75"/>
      <c r="M17" s="75">
        <v>13384</v>
      </c>
      <c r="N17" s="75"/>
      <c r="O17" s="75"/>
      <c r="P17" s="75">
        <v>6482</v>
      </c>
      <c r="Q17" s="75"/>
      <c r="R17" s="75"/>
      <c r="S17" s="75">
        <v>23311</v>
      </c>
      <c r="T17" s="75"/>
      <c r="U17" s="75"/>
      <c r="V17" s="75">
        <v>14147</v>
      </c>
      <c r="W17" s="75"/>
      <c r="X17" s="75"/>
      <c r="Y17" s="75">
        <v>11006</v>
      </c>
      <c r="Z17" s="75"/>
      <c r="AA17" s="75"/>
      <c r="AB17" s="75">
        <f t="shared" si="3"/>
        <v>101832</v>
      </c>
      <c r="AC17" s="75"/>
      <c r="AD17" s="75"/>
      <c r="AE17" s="64">
        <f>AVERAGE(D17:AA17)</f>
        <v>12729</v>
      </c>
      <c r="AF17" s="64"/>
      <c r="AG17" s="64"/>
      <c r="AH17" s="64">
        <f t="shared" si="5"/>
        <v>4073.28</v>
      </c>
      <c r="AI17" s="64"/>
      <c r="AJ17" s="64"/>
      <c r="AK17" s="65"/>
      <c r="AL17" s="65"/>
      <c r="AM17" s="65"/>
    </row>
    <row r="18" spans="1:39" x14ac:dyDescent="0.25">
      <c r="A18" s="80" t="s">
        <v>104</v>
      </c>
      <c r="B18" s="80"/>
      <c r="C18" s="80"/>
      <c r="D18" s="75">
        <v>11203</v>
      </c>
      <c r="E18" s="75"/>
      <c r="F18" s="75"/>
      <c r="G18" s="75">
        <v>1571</v>
      </c>
      <c r="H18" s="75"/>
      <c r="I18" s="75"/>
      <c r="J18" s="75">
        <v>14301</v>
      </c>
      <c r="K18" s="75"/>
      <c r="L18" s="75"/>
      <c r="M18" s="75">
        <v>3002</v>
      </c>
      <c r="N18" s="75"/>
      <c r="O18" s="75"/>
      <c r="P18" s="75">
        <v>13661</v>
      </c>
      <c r="Q18" s="75"/>
      <c r="R18" s="75"/>
      <c r="S18" s="75">
        <v>11475</v>
      </c>
      <c r="T18" s="75"/>
      <c r="U18" s="75"/>
      <c r="V18" s="75">
        <v>5160</v>
      </c>
      <c r="W18" s="75"/>
      <c r="X18" s="75"/>
      <c r="Y18" s="75">
        <v>3855</v>
      </c>
      <c r="Z18" s="75"/>
      <c r="AA18" s="75"/>
      <c r="AB18" s="75">
        <f t="shared" si="3"/>
        <v>64228</v>
      </c>
      <c r="AC18" s="75"/>
      <c r="AD18" s="75"/>
      <c r="AE18" s="64">
        <f t="shared" si="4"/>
        <v>8028.5</v>
      </c>
      <c r="AF18" s="64"/>
      <c r="AG18" s="64"/>
      <c r="AH18" s="64">
        <f t="shared" si="5"/>
        <v>2569.12</v>
      </c>
      <c r="AI18" s="64"/>
      <c r="AJ18" s="64"/>
      <c r="AK18" s="65"/>
      <c r="AL18" s="65"/>
      <c r="AM18" s="65"/>
    </row>
    <row r="19" spans="1:39" ht="21.75" thickBot="1" x14ac:dyDescent="0.4">
      <c r="A19" s="66" t="s">
        <v>28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</row>
    <row r="20" spans="1:39" x14ac:dyDescent="0.25">
      <c r="A20" s="81" t="s">
        <v>22</v>
      </c>
      <c r="B20" s="82"/>
      <c r="C20" s="83"/>
      <c r="D20" s="87" t="s">
        <v>13</v>
      </c>
      <c r="E20" s="87"/>
      <c r="F20" s="87"/>
      <c r="G20" s="87" t="s">
        <v>14</v>
      </c>
      <c r="H20" s="87"/>
      <c r="I20" s="87"/>
      <c r="J20" s="87" t="s">
        <v>15</v>
      </c>
      <c r="K20" s="87"/>
      <c r="L20" s="87"/>
      <c r="M20" s="87" t="s">
        <v>16</v>
      </c>
      <c r="N20" s="87"/>
      <c r="O20" s="87"/>
      <c r="P20" s="87" t="s">
        <v>17</v>
      </c>
      <c r="Q20" s="87"/>
      <c r="R20" s="87"/>
      <c r="S20" s="87" t="s">
        <v>18</v>
      </c>
      <c r="T20" s="87"/>
      <c r="U20" s="87"/>
      <c r="V20" s="87" t="s">
        <v>19</v>
      </c>
      <c r="W20" s="87"/>
      <c r="X20" s="87"/>
      <c r="Y20" s="87" t="s">
        <v>20</v>
      </c>
      <c r="Z20" s="87"/>
      <c r="AA20" s="87"/>
      <c r="AB20" s="87" t="s">
        <v>21</v>
      </c>
      <c r="AC20" s="87"/>
      <c r="AD20" s="98"/>
      <c r="AE20" s="68" t="s">
        <v>21</v>
      </c>
      <c r="AF20" s="68"/>
      <c r="AG20" s="68"/>
      <c r="AH20" s="69" t="s">
        <v>21</v>
      </c>
      <c r="AI20" s="70"/>
      <c r="AJ20" s="70"/>
      <c r="AK20" s="68" t="s">
        <v>21</v>
      </c>
      <c r="AL20" s="68"/>
      <c r="AM20" s="68"/>
    </row>
    <row r="21" spans="1:39" x14ac:dyDescent="0.25">
      <c r="A21" s="84"/>
      <c r="B21" s="85"/>
      <c r="C21" s="86"/>
      <c r="D21" s="79" t="s">
        <v>4</v>
      </c>
      <c r="E21" s="79"/>
      <c r="F21" s="79"/>
      <c r="G21" s="79" t="s">
        <v>5</v>
      </c>
      <c r="H21" s="79"/>
      <c r="I21" s="79"/>
      <c r="J21" s="79" t="s">
        <v>6</v>
      </c>
      <c r="K21" s="79"/>
      <c r="L21" s="79"/>
      <c r="M21" s="79" t="s">
        <v>7</v>
      </c>
      <c r="N21" s="79"/>
      <c r="O21" s="79"/>
      <c r="P21" s="79" t="s">
        <v>8</v>
      </c>
      <c r="Q21" s="79"/>
      <c r="R21" s="79"/>
      <c r="S21" s="79" t="s">
        <v>9</v>
      </c>
      <c r="T21" s="79"/>
      <c r="U21" s="79"/>
      <c r="V21" s="79" t="s">
        <v>10</v>
      </c>
      <c r="W21" s="79"/>
      <c r="X21" s="79"/>
      <c r="Y21" s="79" t="s">
        <v>11</v>
      </c>
      <c r="Z21" s="79"/>
      <c r="AA21" s="79"/>
      <c r="AB21" s="79" t="s">
        <v>12</v>
      </c>
      <c r="AC21" s="79"/>
      <c r="AD21" s="99"/>
      <c r="AE21" s="61" t="s">
        <v>36</v>
      </c>
      <c r="AF21" s="71"/>
      <c r="AG21" s="71"/>
      <c r="AH21" s="62" t="s">
        <v>38</v>
      </c>
      <c r="AI21" s="63"/>
      <c r="AJ21" s="63"/>
      <c r="AK21" s="61" t="s">
        <v>46</v>
      </c>
      <c r="AL21" s="61"/>
      <c r="AM21" s="61"/>
    </row>
    <row r="22" spans="1:39" x14ac:dyDescent="0.25">
      <c r="A22" s="80" t="s">
        <v>117</v>
      </c>
      <c r="B22" s="80"/>
      <c r="C22" s="80"/>
      <c r="D22" s="75">
        <v>955</v>
      </c>
      <c r="E22" s="75"/>
      <c r="F22" s="75"/>
      <c r="G22" s="75">
        <v>5693</v>
      </c>
      <c r="H22" s="75"/>
      <c r="I22" s="75"/>
      <c r="J22" s="75">
        <v>293</v>
      </c>
      <c r="K22" s="75"/>
      <c r="L22" s="75"/>
      <c r="M22" s="75">
        <v>15360</v>
      </c>
      <c r="N22" s="75"/>
      <c r="O22" s="75"/>
      <c r="P22" s="75">
        <v>4304</v>
      </c>
      <c r="Q22" s="75"/>
      <c r="R22" s="75"/>
      <c r="S22" s="75">
        <v>12032</v>
      </c>
      <c r="T22" s="75"/>
      <c r="U22" s="75"/>
      <c r="V22" s="75">
        <v>10588</v>
      </c>
      <c r="W22" s="75"/>
      <c r="X22" s="75"/>
      <c r="Y22" s="75">
        <v>0</v>
      </c>
      <c r="Z22" s="75"/>
      <c r="AA22" s="75"/>
      <c r="AB22" s="75">
        <f>SUM(D22:AA22)</f>
        <v>49225</v>
      </c>
      <c r="AC22" s="75"/>
      <c r="AD22" s="75"/>
      <c r="AE22" s="64">
        <f>AVERAGE(D22:AA22)</f>
        <v>6153.125</v>
      </c>
      <c r="AF22" s="64"/>
      <c r="AG22" s="64"/>
      <c r="AH22" s="64">
        <f>AB22*0.04</f>
        <v>1969</v>
      </c>
      <c r="AI22" s="64"/>
      <c r="AJ22" s="64"/>
      <c r="AK22" s="65">
        <f>SUM(AB22:AD29)</f>
        <v>706143</v>
      </c>
      <c r="AL22" s="65"/>
      <c r="AM22" s="65"/>
    </row>
    <row r="23" spans="1:39" x14ac:dyDescent="0.25">
      <c r="A23" s="80" t="s">
        <v>118</v>
      </c>
      <c r="B23" s="80"/>
      <c r="C23" s="80"/>
      <c r="D23" s="75">
        <v>0</v>
      </c>
      <c r="E23" s="75"/>
      <c r="F23" s="75"/>
      <c r="G23" s="75">
        <v>0</v>
      </c>
      <c r="H23" s="75"/>
      <c r="I23" s="75"/>
      <c r="J23" s="75">
        <v>17240</v>
      </c>
      <c r="K23" s="75"/>
      <c r="L23" s="75"/>
      <c r="M23" s="75">
        <v>1654</v>
      </c>
      <c r="N23" s="75"/>
      <c r="O23" s="75"/>
      <c r="P23" s="75">
        <v>13006</v>
      </c>
      <c r="Q23" s="75"/>
      <c r="R23" s="75"/>
      <c r="S23" s="75">
        <v>18079</v>
      </c>
      <c r="T23" s="75"/>
      <c r="U23" s="75"/>
      <c r="V23" s="75">
        <v>0</v>
      </c>
      <c r="W23" s="75"/>
      <c r="X23" s="75"/>
      <c r="Y23" s="75">
        <v>0</v>
      </c>
      <c r="Z23" s="75"/>
      <c r="AA23" s="75"/>
      <c r="AB23" s="75">
        <f t="shared" ref="AB23:AB29" si="6">SUM(D23:AA23)</f>
        <v>49979</v>
      </c>
      <c r="AC23" s="75"/>
      <c r="AD23" s="75"/>
      <c r="AE23" s="64">
        <f t="shared" ref="AE23:AE29" si="7">AVERAGE(D23:AA23)</f>
        <v>6247.375</v>
      </c>
      <c r="AF23" s="64"/>
      <c r="AG23" s="64"/>
      <c r="AH23" s="64">
        <f t="shared" ref="AH23:AH29" si="8">AB23*0.04</f>
        <v>1999.16</v>
      </c>
      <c r="AI23" s="64"/>
      <c r="AJ23" s="64"/>
      <c r="AK23" s="65"/>
      <c r="AL23" s="65"/>
      <c r="AM23" s="65"/>
    </row>
    <row r="24" spans="1:39" x14ac:dyDescent="0.25">
      <c r="A24" s="80" t="s">
        <v>119</v>
      </c>
      <c r="B24" s="80"/>
      <c r="C24" s="80"/>
      <c r="D24" s="75">
        <v>30020</v>
      </c>
      <c r="E24" s="75"/>
      <c r="F24" s="75"/>
      <c r="G24" s="75">
        <v>41377</v>
      </c>
      <c r="H24" s="75"/>
      <c r="I24" s="75"/>
      <c r="J24" s="75">
        <v>42921</v>
      </c>
      <c r="K24" s="75"/>
      <c r="L24" s="75"/>
      <c r="M24" s="75">
        <v>45023</v>
      </c>
      <c r="N24" s="75"/>
      <c r="O24" s="75"/>
      <c r="P24" s="75">
        <v>45316</v>
      </c>
      <c r="Q24" s="75"/>
      <c r="R24" s="75"/>
      <c r="S24" s="75">
        <v>40024</v>
      </c>
      <c r="T24" s="75"/>
      <c r="U24" s="75"/>
      <c r="V24" s="75">
        <v>60946</v>
      </c>
      <c r="W24" s="75"/>
      <c r="X24" s="75"/>
      <c r="Y24" s="75">
        <v>61050</v>
      </c>
      <c r="Z24" s="75"/>
      <c r="AA24" s="75"/>
      <c r="AB24" s="75">
        <f t="shared" si="6"/>
        <v>366677</v>
      </c>
      <c r="AC24" s="75"/>
      <c r="AD24" s="75"/>
      <c r="AE24" s="64">
        <f t="shared" si="7"/>
        <v>45834.625</v>
      </c>
      <c r="AF24" s="64"/>
      <c r="AG24" s="64"/>
      <c r="AH24" s="64">
        <f t="shared" si="8"/>
        <v>14667.08</v>
      </c>
      <c r="AI24" s="64"/>
      <c r="AJ24" s="64"/>
      <c r="AK24" s="65"/>
      <c r="AL24" s="65"/>
      <c r="AM24" s="65"/>
    </row>
    <row r="25" spans="1:39" x14ac:dyDescent="0.25">
      <c r="A25" s="80" t="s">
        <v>120</v>
      </c>
      <c r="B25" s="80"/>
      <c r="C25" s="80"/>
      <c r="D25" s="75">
        <v>2761</v>
      </c>
      <c r="E25" s="75"/>
      <c r="F25" s="75"/>
      <c r="G25" s="75">
        <v>10180</v>
      </c>
      <c r="H25" s="75"/>
      <c r="I25" s="75"/>
      <c r="J25" s="75">
        <v>16006</v>
      </c>
      <c r="K25" s="75"/>
      <c r="L25" s="75"/>
      <c r="M25" s="75">
        <v>739</v>
      </c>
      <c r="N25" s="75"/>
      <c r="O25" s="75"/>
      <c r="P25" s="75">
        <v>7607</v>
      </c>
      <c r="Q25" s="75"/>
      <c r="R25" s="75"/>
      <c r="S25" s="75">
        <v>14468</v>
      </c>
      <c r="T25" s="75"/>
      <c r="U25" s="75"/>
      <c r="V25" s="75">
        <v>1267</v>
      </c>
      <c r="W25" s="75"/>
      <c r="X25" s="75"/>
      <c r="Y25" s="75">
        <v>11959</v>
      </c>
      <c r="Z25" s="75"/>
      <c r="AA25" s="75"/>
      <c r="AB25" s="75">
        <f t="shared" si="6"/>
        <v>64987</v>
      </c>
      <c r="AC25" s="75"/>
      <c r="AD25" s="75"/>
      <c r="AE25" s="64">
        <f t="shared" si="7"/>
        <v>8123.375</v>
      </c>
      <c r="AF25" s="64"/>
      <c r="AG25" s="64"/>
      <c r="AH25" s="64">
        <f t="shared" si="8"/>
        <v>2599.48</v>
      </c>
      <c r="AI25" s="64"/>
      <c r="AJ25" s="64"/>
      <c r="AK25" s="65"/>
      <c r="AL25" s="65"/>
      <c r="AM25" s="65"/>
    </row>
    <row r="26" spans="1:39" x14ac:dyDescent="0.25">
      <c r="A26" s="80" t="s">
        <v>121</v>
      </c>
      <c r="B26" s="80"/>
      <c r="C26" s="80"/>
      <c r="D26" s="75">
        <v>0</v>
      </c>
      <c r="E26" s="75"/>
      <c r="F26" s="75"/>
      <c r="G26" s="75">
        <v>0</v>
      </c>
      <c r="H26" s="75"/>
      <c r="I26" s="75"/>
      <c r="J26" s="75">
        <v>20437</v>
      </c>
      <c r="K26" s="75"/>
      <c r="L26" s="75"/>
      <c r="M26" s="75">
        <v>0</v>
      </c>
      <c r="N26" s="75"/>
      <c r="O26" s="75"/>
      <c r="P26" s="75">
        <v>0</v>
      </c>
      <c r="Q26" s="75"/>
      <c r="R26" s="75"/>
      <c r="S26" s="75">
        <v>0</v>
      </c>
      <c r="T26" s="75"/>
      <c r="U26" s="75"/>
      <c r="V26" s="75">
        <v>0</v>
      </c>
      <c r="W26" s="75"/>
      <c r="X26" s="75"/>
      <c r="Y26" s="75">
        <v>16527</v>
      </c>
      <c r="Z26" s="75"/>
      <c r="AA26" s="75"/>
      <c r="AB26" s="75">
        <f t="shared" si="6"/>
        <v>36964</v>
      </c>
      <c r="AC26" s="75"/>
      <c r="AD26" s="75"/>
      <c r="AE26" s="64">
        <f t="shared" si="7"/>
        <v>4620.5</v>
      </c>
      <c r="AF26" s="64"/>
      <c r="AG26" s="64"/>
      <c r="AH26" s="64">
        <f t="shared" si="8"/>
        <v>1478.56</v>
      </c>
      <c r="AI26" s="64"/>
      <c r="AJ26" s="64"/>
      <c r="AK26" s="65"/>
      <c r="AL26" s="65"/>
      <c r="AM26" s="65"/>
    </row>
    <row r="27" spans="1:39" x14ac:dyDescent="0.25">
      <c r="A27" s="80" t="s">
        <v>122</v>
      </c>
      <c r="B27" s="80"/>
      <c r="C27" s="80"/>
      <c r="D27" s="75">
        <v>0</v>
      </c>
      <c r="E27" s="75"/>
      <c r="F27" s="75"/>
      <c r="G27" s="75">
        <v>799</v>
      </c>
      <c r="H27" s="75"/>
      <c r="I27" s="75"/>
      <c r="J27" s="75">
        <v>15986</v>
      </c>
      <c r="K27" s="75"/>
      <c r="L27" s="75"/>
      <c r="M27" s="75">
        <v>1983</v>
      </c>
      <c r="N27" s="75"/>
      <c r="O27" s="75"/>
      <c r="P27" s="75">
        <v>5228</v>
      </c>
      <c r="Q27" s="75"/>
      <c r="R27" s="75"/>
      <c r="S27" s="75">
        <v>2809</v>
      </c>
      <c r="T27" s="75"/>
      <c r="U27" s="75"/>
      <c r="V27" s="75">
        <v>58</v>
      </c>
      <c r="W27" s="75"/>
      <c r="X27" s="75"/>
      <c r="Y27" s="75">
        <v>371</v>
      </c>
      <c r="Z27" s="75"/>
      <c r="AA27" s="75"/>
      <c r="AB27" s="75">
        <f t="shared" si="6"/>
        <v>27234</v>
      </c>
      <c r="AC27" s="75"/>
      <c r="AD27" s="75"/>
      <c r="AE27" s="64">
        <f t="shared" si="7"/>
        <v>3404.25</v>
      </c>
      <c r="AF27" s="64"/>
      <c r="AG27" s="64"/>
      <c r="AH27" s="64">
        <f t="shared" si="8"/>
        <v>1089.3600000000001</v>
      </c>
      <c r="AI27" s="64"/>
      <c r="AJ27" s="64"/>
      <c r="AK27" s="65"/>
      <c r="AL27" s="65"/>
      <c r="AM27" s="65"/>
    </row>
    <row r="28" spans="1:39" x14ac:dyDescent="0.25">
      <c r="A28" s="80" t="s">
        <v>123</v>
      </c>
      <c r="B28" s="80"/>
      <c r="C28" s="80"/>
      <c r="D28" s="75">
        <v>15703</v>
      </c>
      <c r="E28" s="75"/>
      <c r="F28" s="75"/>
      <c r="G28" s="75">
        <v>19191</v>
      </c>
      <c r="H28" s="75"/>
      <c r="I28" s="75"/>
      <c r="J28" s="75">
        <v>5056</v>
      </c>
      <c r="K28" s="75"/>
      <c r="L28" s="75"/>
      <c r="M28" s="75">
        <v>3672</v>
      </c>
      <c r="N28" s="75"/>
      <c r="O28" s="75"/>
      <c r="P28" s="75">
        <v>6427</v>
      </c>
      <c r="Q28" s="75"/>
      <c r="R28" s="75"/>
      <c r="S28" s="75">
        <v>9223</v>
      </c>
      <c r="T28" s="75"/>
      <c r="U28" s="75"/>
      <c r="V28" s="75">
        <v>389</v>
      </c>
      <c r="W28" s="75"/>
      <c r="X28" s="75"/>
      <c r="Y28" s="75">
        <v>545</v>
      </c>
      <c r="Z28" s="75"/>
      <c r="AA28" s="75"/>
      <c r="AB28" s="75">
        <f t="shared" si="6"/>
        <v>60206</v>
      </c>
      <c r="AC28" s="75"/>
      <c r="AD28" s="75"/>
      <c r="AE28" s="64">
        <f t="shared" si="7"/>
        <v>7525.75</v>
      </c>
      <c r="AF28" s="64"/>
      <c r="AG28" s="64"/>
      <c r="AH28" s="64">
        <f t="shared" si="8"/>
        <v>2408.2400000000002</v>
      </c>
      <c r="AI28" s="64"/>
      <c r="AJ28" s="64"/>
      <c r="AK28" s="65"/>
      <c r="AL28" s="65"/>
      <c r="AM28" s="65"/>
    </row>
    <row r="29" spans="1:39" x14ac:dyDescent="0.25">
      <c r="A29" s="80" t="s">
        <v>129</v>
      </c>
      <c r="B29" s="80"/>
      <c r="C29" s="80"/>
      <c r="D29" s="75">
        <v>1267</v>
      </c>
      <c r="E29" s="75"/>
      <c r="F29" s="75"/>
      <c r="G29" s="75">
        <v>8978</v>
      </c>
      <c r="H29" s="75"/>
      <c r="I29" s="75"/>
      <c r="J29" s="75">
        <v>7468</v>
      </c>
      <c r="K29" s="75"/>
      <c r="L29" s="75"/>
      <c r="M29" s="75">
        <v>8413</v>
      </c>
      <c r="N29" s="75"/>
      <c r="O29" s="75"/>
      <c r="P29" s="75">
        <v>14946</v>
      </c>
      <c r="Q29" s="75"/>
      <c r="R29" s="75"/>
      <c r="S29" s="75">
        <v>3369</v>
      </c>
      <c r="T29" s="75"/>
      <c r="U29" s="75"/>
      <c r="V29" s="75">
        <v>6430</v>
      </c>
      <c r="W29" s="75"/>
      <c r="X29" s="75"/>
      <c r="Y29" s="75">
        <v>0</v>
      </c>
      <c r="Z29" s="75"/>
      <c r="AA29" s="75"/>
      <c r="AB29" s="75">
        <f t="shared" si="6"/>
        <v>50871</v>
      </c>
      <c r="AC29" s="75"/>
      <c r="AD29" s="75"/>
      <c r="AE29" s="64">
        <f t="shared" si="7"/>
        <v>6358.875</v>
      </c>
      <c r="AF29" s="64"/>
      <c r="AG29" s="64"/>
      <c r="AH29" s="64">
        <f t="shared" si="8"/>
        <v>2034.8400000000001</v>
      </c>
      <c r="AI29" s="64"/>
      <c r="AJ29" s="64"/>
      <c r="AK29" s="65"/>
      <c r="AL29" s="65"/>
      <c r="AM29" s="65"/>
    </row>
    <row r="30" spans="1:39" ht="21.75" thickBot="1" x14ac:dyDescent="0.4">
      <c r="A30" s="66" t="s">
        <v>29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</row>
    <row r="31" spans="1:39" x14ac:dyDescent="0.25">
      <c r="A31" s="81" t="s">
        <v>22</v>
      </c>
      <c r="B31" s="82"/>
      <c r="C31" s="83"/>
      <c r="D31" s="87" t="s">
        <v>13</v>
      </c>
      <c r="E31" s="87"/>
      <c r="F31" s="87"/>
      <c r="G31" s="87" t="s">
        <v>14</v>
      </c>
      <c r="H31" s="87"/>
      <c r="I31" s="87"/>
      <c r="J31" s="87" t="s">
        <v>15</v>
      </c>
      <c r="K31" s="87"/>
      <c r="L31" s="87"/>
      <c r="M31" s="87" t="s">
        <v>16</v>
      </c>
      <c r="N31" s="87"/>
      <c r="O31" s="87"/>
      <c r="P31" s="87" t="s">
        <v>17</v>
      </c>
      <c r="Q31" s="87"/>
      <c r="R31" s="87"/>
      <c r="S31" s="87" t="s">
        <v>18</v>
      </c>
      <c r="T31" s="87"/>
      <c r="U31" s="87"/>
      <c r="V31" s="87" t="s">
        <v>19</v>
      </c>
      <c r="W31" s="87"/>
      <c r="X31" s="87"/>
      <c r="Y31" s="87" t="s">
        <v>20</v>
      </c>
      <c r="Z31" s="87"/>
      <c r="AA31" s="87"/>
      <c r="AB31" s="87" t="s">
        <v>21</v>
      </c>
      <c r="AC31" s="87"/>
      <c r="AD31" s="98"/>
      <c r="AE31" s="68" t="s">
        <v>21</v>
      </c>
      <c r="AF31" s="68"/>
      <c r="AG31" s="68"/>
      <c r="AH31" s="69" t="s">
        <v>21</v>
      </c>
      <c r="AI31" s="70"/>
      <c r="AJ31" s="70"/>
      <c r="AK31" s="68" t="s">
        <v>21</v>
      </c>
      <c r="AL31" s="68"/>
      <c r="AM31" s="68"/>
    </row>
    <row r="32" spans="1:39" x14ac:dyDescent="0.25">
      <c r="A32" s="84"/>
      <c r="B32" s="85"/>
      <c r="C32" s="86"/>
      <c r="D32" s="79" t="s">
        <v>4</v>
      </c>
      <c r="E32" s="79"/>
      <c r="F32" s="79"/>
      <c r="G32" s="79" t="s">
        <v>5</v>
      </c>
      <c r="H32" s="79"/>
      <c r="I32" s="79"/>
      <c r="J32" s="79" t="s">
        <v>6</v>
      </c>
      <c r="K32" s="79"/>
      <c r="L32" s="79"/>
      <c r="M32" s="79" t="s">
        <v>7</v>
      </c>
      <c r="N32" s="79"/>
      <c r="O32" s="79"/>
      <c r="P32" s="79" t="s">
        <v>8</v>
      </c>
      <c r="Q32" s="79"/>
      <c r="R32" s="79"/>
      <c r="S32" s="79" t="s">
        <v>9</v>
      </c>
      <c r="T32" s="79"/>
      <c r="U32" s="79"/>
      <c r="V32" s="79" t="s">
        <v>10</v>
      </c>
      <c r="W32" s="79"/>
      <c r="X32" s="79"/>
      <c r="Y32" s="79" t="s">
        <v>11</v>
      </c>
      <c r="Z32" s="79"/>
      <c r="AA32" s="79"/>
      <c r="AB32" s="79" t="s">
        <v>12</v>
      </c>
      <c r="AC32" s="79"/>
      <c r="AD32" s="99"/>
      <c r="AE32" s="61" t="s">
        <v>36</v>
      </c>
      <c r="AF32" s="71"/>
      <c r="AG32" s="71"/>
      <c r="AH32" s="62" t="s">
        <v>38</v>
      </c>
      <c r="AI32" s="63"/>
      <c r="AJ32" s="63"/>
      <c r="AK32" s="61" t="s">
        <v>47</v>
      </c>
      <c r="AL32" s="61"/>
      <c r="AM32" s="61"/>
    </row>
    <row r="33" spans="1:39" x14ac:dyDescent="0.25">
      <c r="A33" s="80" t="s">
        <v>65</v>
      </c>
      <c r="B33" s="80"/>
      <c r="C33" s="80"/>
      <c r="D33" s="75">
        <v>6634</v>
      </c>
      <c r="E33" s="75"/>
      <c r="F33" s="75"/>
      <c r="G33" s="75">
        <v>13037</v>
      </c>
      <c r="H33" s="75"/>
      <c r="I33" s="75"/>
      <c r="J33" s="75">
        <v>8255</v>
      </c>
      <c r="K33" s="75"/>
      <c r="L33" s="75"/>
      <c r="M33" s="75">
        <v>8213</v>
      </c>
      <c r="N33" s="75"/>
      <c r="O33" s="75"/>
      <c r="P33" s="75">
        <v>7721</v>
      </c>
      <c r="Q33" s="75"/>
      <c r="R33" s="75"/>
      <c r="S33" s="75">
        <v>7246</v>
      </c>
      <c r="T33" s="75"/>
      <c r="U33" s="75"/>
      <c r="V33" s="75">
        <v>10179</v>
      </c>
      <c r="W33" s="75"/>
      <c r="X33" s="75"/>
      <c r="Y33" s="75">
        <v>3134</v>
      </c>
      <c r="Z33" s="75"/>
      <c r="AA33" s="75"/>
      <c r="AB33" s="75">
        <f>SUM(D33:AA33)</f>
        <v>64419</v>
      </c>
      <c r="AC33" s="75"/>
      <c r="AD33" s="75"/>
      <c r="AE33" s="64">
        <f>AVERAGE(D33:AA33)</f>
        <v>8052.375</v>
      </c>
      <c r="AF33" s="64"/>
      <c r="AG33" s="64"/>
      <c r="AH33" s="64">
        <f>AB33*0.04</f>
        <v>2576.7600000000002</v>
      </c>
      <c r="AI33" s="64"/>
      <c r="AJ33" s="64"/>
      <c r="AK33" s="65">
        <f>SUM(AB33:AD41)</f>
        <v>614465</v>
      </c>
      <c r="AL33" s="65"/>
      <c r="AM33" s="65"/>
    </row>
    <row r="34" spans="1:39" x14ac:dyDescent="0.25">
      <c r="A34" s="80" t="s">
        <v>66</v>
      </c>
      <c r="B34" s="80"/>
      <c r="C34" s="80"/>
      <c r="D34" s="75">
        <v>10042</v>
      </c>
      <c r="E34" s="75"/>
      <c r="F34" s="75"/>
      <c r="G34" s="75">
        <v>11333</v>
      </c>
      <c r="H34" s="75"/>
      <c r="I34" s="75"/>
      <c r="J34" s="75">
        <v>13365</v>
      </c>
      <c r="K34" s="75"/>
      <c r="L34" s="75"/>
      <c r="M34" s="75">
        <v>4271</v>
      </c>
      <c r="N34" s="75"/>
      <c r="O34" s="75"/>
      <c r="P34" s="75">
        <v>4927</v>
      </c>
      <c r="Q34" s="75"/>
      <c r="R34" s="75"/>
      <c r="S34" s="75">
        <v>4470</v>
      </c>
      <c r="T34" s="75"/>
      <c r="U34" s="75"/>
      <c r="V34" s="75">
        <v>805</v>
      </c>
      <c r="W34" s="75"/>
      <c r="X34" s="75"/>
      <c r="Y34" s="75">
        <v>4841</v>
      </c>
      <c r="Z34" s="75"/>
      <c r="AA34" s="75"/>
      <c r="AB34" s="75">
        <f t="shared" ref="AB34:AB41" si="9">SUM(D34:AA34)</f>
        <v>54054</v>
      </c>
      <c r="AC34" s="75"/>
      <c r="AD34" s="75"/>
      <c r="AE34" s="64">
        <f t="shared" ref="AE34:AE41" si="10">AVERAGE(D34:AA34)</f>
        <v>6756.75</v>
      </c>
      <c r="AF34" s="64"/>
      <c r="AG34" s="64"/>
      <c r="AH34" s="64">
        <f t="shared" ref="AH34:AH41" si="11">AB34*0.04</f>
        <v>2162.16</v>
      </c>
      <c r="AI34" s="64"/>
      <c r="AJ34" s="64"/>
      <c r="AK34" s="65"/>
      <c r="AL34" s="65"/>
      <c r="AM34" s="65"/>
    </row>
    <row r="35" spans="1:39" x14ac:dyDescent="0.25">
      <c r="A35" s="80" t="s">
        <v>67</v>
      </c>
      <c r="B35" s="80"/>
      <c r="C35" s="80"/>
      <c r="D35" s="75">
        <v>11115</v>
      </c>
      <c r="E35" s="75"/>
      <c r="F35" s="75"/>
      <c r="G35" s="75">
        <v>20895</v>
      </c>
      <c r="H35" s="75"/>
      <c r="I35" s="75"/>
      <c r="J35" s="75">
        <v>15343</v>
      </c>
      <c r="K35" s="75"/>
      <c r="L35" s="75"/>
      <c r="M35" s="75">
        <v>4265</v>
      </c>
      <c r="N35" s="75"/>
      <c r="O35" s="75"/>
      <c r="P35" s="75">
        <v>6200</v>
      </c>
      <c r="Q35" s="75"/>
      <c r="R35" s="75"/>
      <c r="S35" s="75">
        <v>10136</v>
      </c>
      <c r="T35" s="75"/>
      <c r="U35" s="75"/>
      <c r="V35" s="75">
        <v>10080</v>
      </c>
      <c r="W35" s="75"/>
      <c r="X35" s="75"/>
      <c r="Y35" s="75">
        <v>10144</v>
      </c>
      <c r="Z35" s="75"/>
      <c r="AA35" s="75"/>
      <c r="AB35" s="75">
        <f t="shared" si="9"/>
        <v>88178</v>
      </c>
      <c r="AC35" s="75"/>
      <c r="AD35" s="75"/>
      <c r="AE35" s="64">
        <f t="shared" si="10"/>
        <v>11022.25</v>
      </c>
      <c r="AF35" s="64"/>
      <c r="AG35" s="64"/>
      <c r="AH35" s="64">
        <f t="shared" si="11"/>
        <v>3527.12</v>
      </c>
      <c r="AI35" s="64"/>
      <c r="AJ35" s="64"/>
      <c r="AK35" s="65"/>
      <c r="AL35" s="65"/>
      <c r="AM35" s="65"/>
    </row>
    <row r="36" spans="1:39" x14ac:dyDescent="0.25">
      <c r="A36" s="80" t="s">
        <v>68</v>
      </c>
      <c r="B36" s="80"/>
      <c r="C36" s="80"/>
      <c r="D36" s="75">
        <v>1648</v>
      </c>
      <c r="E36" s="75"/>
      <c r="F36" s="75"/>
      <c r="G36" s="75">
        <v>9346</v>
      </c>
      <c r="H36" s="75"/>
      <c r="I36" s="75"/>
      <c r="J36" s="75">
        <v>12078</v>
      </c>
      <c r="K36" s="75"/>
      <c r="L36" s="75"/>
      <c r="M36" s="75">
        <v>9255</v>
      </c>
      <c r="N36" s="75"/>
      <c r="O36" s="75"/>
      <c r="P36" s="75">
        <v>4686</v>
      </c>
      <c r="Q36" s="75"/>
      <c r="R36" s="75"/>
      <c r="S36" s="75">
        <v>0</v>
      </c>
      <c r="T36" s="75"/>
      <c r="U36" s="75"/>
      <c r="V36" s="75">
        <v>0</v>
      </c>
      <c r="W36" s="75"/>
      <c r="X36" s="75"/>
      <c r="Y36" s="75">
        <v>0</v>
      </c>
      <c r="Z36" s="75"/>
      <c r="AA36" s="75"/>
      <c r="AB36" s="75">
        <f t="shared" si="9"/>
        <v>37013</v>
      </c>
      <c r="AC36" s="75"/>
      <c r="AD36" s="75"/>
      <c r="AE36" s="64">
        <f t="shared" si="10"/>
        <v>4626.625</v>
      </c>
      <c r="AF36" s="64"/>
      <c r="AG36" s="64"/>
      <c r="AH36" s="64">
        <f t="shared" si="11"/>
        <v>1480.52</v>
      </c>
      <c r="AI36" s="64"/>
      <c r="AJ36" s="64"/>
      <c r="AK36" s="65"/>
      <c r="AL36" s="65"/>
      <c r="AM36" s="65"/>
    </row>
    <row r="37" spans="1:39" x14ac:dyDescent="0.25">
      <c r="A37" s="80" t="s">
        <v>69</v>
      </c>
      <c r="B37" s="80"/>
      <c r="C37" s="80"/>
      <c r="D37" s="75">
        <v>12027</v>
      </c>
      <c r="E37" s="75"/>
      <c r="F37" s="75"/>
      <c r="G37" s="75">
        <v>7885</v>
      </c>
      <c r="H37" s="75"/>
      <c r="I37" s="75"/>
      <c r="J37" s="75">
        <v>12117</v>
      </c>
      <c r="K37" s="75"/>
      <c r="L37" s="75"/>
      <c r="M37" s="75">
        <v>6081</v>
      </c>
      <c r="N37" s="75"/>
      <c r="O37" s="75"/>
      <c r="P37" s="75">
        <v>11004</v>
      </c>
      <c r="Q37" s="75"/>
      <c r="R37" s="75"/>
      <c r="S37" s="75">
        <v>9081</v>
      </c>
      <c r="T37" s="75"/>
      <c r="U37" s="75"/>
      <c r="V37" s="75">
        <v>11484</v>
      </c>
      <c r="W37" s="75"/>
      <c r="X37" s="75"/>
      <c r="Y37" s="75">
        <v>5941</v>
      </c>
      <c r="Z37" s="75"/>
      <c r="AA37" s="75"/>
      <c r="AB37" s="75">
        <f t="shared" si="9"/>
        <v>75620</v>
      </c>
      <c r="AC37" s="75"/>
      <c r="AD37" s="75"/>
      <c r="AE37" s="64">
        <f t="shared" si="10"/>
        <v>9452.5</v>
      </c>
      <c r="AF37" s="64"/>
      <c r="AG37" s="64"/>
      <c r="AH37" s="64">
        <f t="shared" si="11"/>
        <v>3024.8</v>
      </c>
      <c r="AI37" s="64"/>
      <c r="AJ37" s="64"/>
      <c r="AK37" s="65"/>
      <c r="AL37" s="65"/>
      <c r="AM37" s="65"/>
    </row>
    <row r="38" spans="1:39" x14ac:dyDescent="0.25">
      <c r="A38" s="80" t="s">
        <v>70</v>
      </c>
      <c r="B38" s="80"/>
      <c r="C38" s="80"/>
      <c r="D38" s="75">
        <v>5110</v>
      </c>
      <c r="E38" s="75"/>
      <c r="F38" s="75"/>
      <c r="G38" s="75">
        <v>6282</v>
      </c>
      <c r="H38" s="75"/>
      <c r="I38" s="75"/>
      <c r="J38" s="75">
        <v>5577</v>
      </c>
      <c r="K38" s="75"/>
      <c r="L38" s="75"/>
      <c r="M38" s="75">
        <v>1396</v>
      </c>
      <c r="N38" s="75"/>
      <c r="O38" s="75"/>
      <c r="P38" s="75">
        <v>13206</v>
      </c>
      <c r="Q38" s="75"/>
      <c r="R38" s="75"/>
      <c r="S38" s="75">
        <v>19584</v>
      </c>
      <c r="T38" s="75"/>
      <c r="U38" s="75"/>
      <c r="V38" s="75">
        <v>15534</v>
      </c>
      <c r="W38" s="75"/>
      <c r="X38" s="75"/>
      <c r="Y38" s="75">
        <v>9469</v>
      </c>
      <c r="Z38" s="75"/>
      <c r="AA38" s="75"/>
      <c r="AB38" s="75">
        <f t="shared" si="9"/>
        <v>76158</v>
      </c>
      <c r="AC38" s="75"/>
      <c r="AD38" s="75"/>
      <c r="AE38" s="64">
        <f t="shared" si="10"/>
        <v>9519.75</v>
      </c>
      <c r="AF38" s="64"/>
      <c r="AG38" s="64"/>
      <c r="AH38" s="64">
        <f t="shared" si="11"/>
        <v>3046.32</v>
      </c>
      <c r="AI38" s="64"/>
      <c r="AJ38" s="64"/>
      <c r="AK38" s="65"/>
      <c r="AL38" s="65"/>
      <c r="AM38" s="65"/>
    </row>
    <row r="39" spans="1:39" x14ac:dyDescent="0.25">
      <c r="A39" s="80" t="s">
        <v>71</v>
      </c>
      <c r="B39" s="80"/>
      <c r="C39" s="80"/>
      <c r="D39" s="75">
        <v>10850</v>
      </c>
      <c r="E39" s="75"/>
      <c r="F39" s="75"/>
      <c r="G39" s="75">
        <v>11221</v>
      </c>
      <c r="H39" s="75"/>
      <c r="I39" s="75"/>
      <c r="J39" s="75">
        <v>15778</v>
      </c>
      <c r="K39" s="75"/>
      <c r="L39" s="75"/>
      <c r="M39" s="75">
        <v>3840</v>
      </c>
      <c r="N39" s="75"/>
      <c r="O39" s="75"/>
      <c r="P39" s="75">
        <v>10616</v>
      </c>
      <c r="Q39" s="75"/>
      <c r="R39" s="75"/>
      <c r="S39" s="75">
        <v>6082</v>
      </c>
      <c r="T39" s="75"/>
      <c r="U39" s="75"/>
      <c r="V39" s="75">
        <v>8725</v>
      </c>
      <c r="W39" s="75"/>
      <c r="X39" s="75"/>
      <c r="Y39" s="75">
        <v>5156</v>
      </c>
      <c r="Z39" s="75"/>
      <c r="AA39" s="75"/>
      <c r="AB39" s="75">
        <f t="shared" si="9"/>
        <v>72268</v>
      </c>
      <c r="AC39" s="75"/>
      <c r="AD39" s="75"/>
      <c r="AE39" s="64">
        <f t="shared" si="10"/>
        <v>9033.5</v>
      </c>
      <c r="AF39" s="64"/>
      <c r="AG39" s="64"/>
      <c r="AH39" s="64">
        <f t="shared" si="11"/>
        <v>2890.7200000000003</v>
      </c>
      <c r="AI39" s="64"/>
      <c r="AJ39" s="64"/>
      <c r="AK39" s="65"/>
      <c r="AL39" s="65"/>
      <c r="AM39" s="65"/>
    </row>
    <row r="40" spans="1:39" x14ac:dyDescent="0.25">
      <c r="A40" s="76" t="s">
        <v>73</v>
      </c>
      <c r="B40" s="77"/>
      <c r="C40" s="78"/>
      <c r="D40" s="89">
        <v>8201</v>
      </c>
      <c r="E40" s="90"/>
      <c r="F40" s="91"/>
      <c r="G40" s="89">
        <v>10113</v>
      </c>
      <c r="H40" s="90"/>
      <c r="I40" s="91"/>
      <c r="J40" s="89">
        <v>4175</v>
      </c>
      <c r="K40" s="90"/>
      <c r="L40" s="91"/>
      <c r="M40" s="89">
        <v>183</v>
      </c>
      <c r="N40" s="90"/>
      <c r="O40" s="91"/>
      <c r="P40" s="89">
        <v>4338</v>
      </c>
      <c r="Q40" s="90"/>
      <c r="R40" s="91"/>
      <c r="S40" s="89">
        <v>7628</v>
      </c>
      <c r="T40" s="90"/>
      <c r="U40" s="91"/>
      <c r="V40" s="89">
        <v>5259</v>
      </c>
      <c r="W40" s="90"/>
      <c r="X40" s="91"/>
      <c r="Y40" s="89">
        <v>6584</v>
      </c>
      <c r="Z40" s="90"/>
      <c r="AA40" s="91"/>
      <c r="AB40" s="75">
        <f t="shared" si="9"/>
        <v>46481</v>
      </c>
      <c r="AC40" s="75"/>
      <c r="AD40" s="75"/>
      <c r="AE40" s="64">
        <f t="shared" si="10"/>
        <v>5810.125</v>
      </c>
      <c r="AF40" s="64"/>
      <c r="AG40" s="64"/>
      <c r="AH40" s="64">
        <f t="shared" si="11"/>
        <v>1859.24</v>
      </c>
      <c r="AI40" s="64"/>
      <c r="AJ40" s="64"/>
      <c r="AK40" s="65"/>
      <c r="AL40" s="65"/>
      <c r="AM40" s="65"/>
    </row>
    <row r="41" spans="1:39" x14ac:dyDescent="0.25">
      <c r="A41" s="80" t="s">
        <v>72</v>
      </c>
      <c r="B41" s="80"/>
      <c r="C41" s="80"/>
      <c r="D41" s="75">
        <v>18829</v>
      </c>
      <c r="E41" s="75"/>
      <c r="F41" s="75"/>
      <c r="G41" s="75">
        <v>26398</v>
      </c>
      <c r="H41" s="75"/>
      <c r="I41" s="75"/>
      <c r="J41" s="75">
        <v>11877</v>
      </c>
      <c r="K41" s="75"/>
      <c r="L41" s="75"/>
      <c r="M41" s="75">
        <v>1254</v>
      </c>
      <c r="N41" s="75"/>
      <c r="O41" s="75"/>
      <c r="P41" s="75">
        <v>6803</v>
      </c>
      <c r="Q41" s="75"/>
      <c r="R41" s="75"/>
      <c r="S41" s="75">
        <v>11060</v>
      </c>
      <c r="T41" s="75"/>
      <c r="U41" s="75"/>
      <c r="V41" s="75">
        <v>10983</v>
      </c>
      <c r="W41" s="75"/>
      <c r="X41" s="75"/>
      <c r="Y41" s="75">
        <v>13070</v>
      </c>
      <c r="Z41" s="75"/>
      <c r="AA41" s="75"/>
      <c r="AB41" s="75">
        <f t="shared" si="9"/>
        <v>100274</v>
      </c>
      <c r="AC41" s="75"/>
      <c r="AD41" s="75"/>
      <c r="AE41" s="64">
        <f t="shared" si="10"/>
        <v>12534.25</v>
      </c>
      <c r="AF41" s="64"/>
      <c r="AG41" s="64"/>
      <c r="AH41" s="64">
        <f t="shared" si="11"/>
        <v>4010.96</v>
      </c>
      <c r="AI41" s="64"/>
      <c r="AJ41" s="64"/>
      <c r="AK41" s="65"/>
      <c r="AL41" s="65"/>
      <c r="AM41" s="65"/>
    </row>
    <row r="42" spans="1:39" ht="21.75" thickBot="1" x14ac:dyDescent="0.4">
      <c r="A42" s="66" t="s">
        <v>30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</row>
    <row r="43" spans="1:39" x14ac:dyDescent="0.25">
      <c r="A43" s="81" t="s">
        <v>22</v>
      </c>
      <c r="B43" s="82"/>
      <c r="C43" s="83"/>
      <c r="D43" s="87" t="s">
        <v>13</v>
      </c>
      <c r="E43" s="87"/>
      <c r="F43" s="87"/>
      <c r="G43" s="87" t="s">
        <v>14</v>
      </c>
      <c r="H43" s="87"/>
      <c r="I43" s="87"/>
      <c r="J43" s="87" t="s">
        <v>15</v>
      </c>
      <c r="K43" s="87"/>
      <c r="L43" s="87"/>
      <c r="M43" s="87" t="s">
        <v>16</v>
      </c>
      <c r="N43" s="87"/>
      <c r="O43" s="87"/>
      <c r="P43" s="87" t="s">
        <v>17</v>
      </c>
      <c r="Q43" s="87"/>
      <c r="R43" s="87"/>
      <c r="S43" s="87" t="s">
        <v>18</v>
      </c>
      <c r="T43" s="87"/>
      <c r="U43" s="87"/>
      <c r="V43" s="87" t="s">
        <v>19</v>
      </c>
      <c r="W43" s="87"/>
      <c r="X43" s="87"/>
      <c r="Y43" s="87" t="s">
        <v>20</v>
      </c>
      <c r="Z43" s="87"/>
      <c r="AA43" s="87"/>
      <c r="AB43" s="87" t="s">
        <v>21</v>
      </c>
      <c r="AC43" s="87"/>
      <c r="AD43" s="98"/>
      <c r="AE43" s="68" t="s">
        <v>21</v>
      </c>
      <c r="AF43" s="68"/>
      <c r="AG43" s="68"/>
      <c r="AH43" s="69" t="s">
        <v>21</v>
      </c>
      <c r="AI43" s="70"/>
      <c r="AJ43" s="70"/>
      <c r="AK43" s="68" t="s">
        <v>21</v>
      </c>
      <c r="AL43" s="68"/>
      <c r="AM43" s="68"/>
    </row>
    <row r="44" spans="1:39" x14ac:dyDescent="0.25">
      <c r="A44" s="84"/>
      <c r="B44" s="85"/>
      <c r="C44" s="86"/>
      <c r="D44" s="79" t="s">
        <v>4</v>
      </c>
      <c r="E44" s="79"/>
      <c r="F44" s="79"/>
      <c r="G44" s="79" t="s">
        <v>5</v>
      </c>
      <c r="H44" s="79"/>
      <c r="I44" s="79"/>
      <c r="J44" s="79" t="s">
        <v>6</v>
      </c>
      <c r="K44" s="79"/>
      <c r="L44" s="79"/>
      <c r="M44" s="79" t="s">
        <v>7</v>
      </c>
      <c r="N44" s="79"/>
      <c r="O44" s="79"/>
      <c r="P44" s="79" t="s">
        <v>8</v>
      </c>
      <c r="Q44" s="79"/>
      <c r="R44" s="79"/>
      <c r="S44" s="79" t="s">
        <v>9</v>
      </c>
      <c r="T44" s="79"/>
      <c r="U44" s="79"/>
      <c r="V44" s="79" t="s">
        <v>10</v>
      </c>
      <c r="W44" s="79"/>
      <c r="X44" s="79"/>
      <c r="Y44" s="79" t="s">
        <v>11</v>
      </c>
      <c r="Z44" s="79"/>
      <c r="AA44" s="79"/>
      <c r="AB44" s="79" t="s">
        <v>12</v>
      </c>
      <c r="AC44" s="79"/>
      <c r="AD44" s="99"/>
      <c r="AE44" s="61" t="s">
        <v>36</v>
      </c>
      <c r="AF44" s="71"/>
      <c r="AG44" s="71"/>
      <c r="AH44" s="62" t="s">
        <v>38</v>
      </c>
      <c r="AI44" s="63"/>
      <c r="AJ44" s="63"/>
      <c r="AK44" s="61" t="s">
        <v>48</v>
      </c>
      <c r="AL44" s="61"/>
      <c r="AM44" s="61"/>
    </row>
    <row r="45" spans="1:39" x14ac:dyDescent="0.25">
      <c r="A45" s="80" t="s">
        <v>105</v>
      </c>
      <c r="B45" s="80"/>
      <c r="C45" s="80"/>
      <c r="D45" s="75">
        <v>0</v>
      </c>
      <c r="E45" s="75"/>
      <c r="F45" s="75"/>
      <c r="G45" s="75">
        <v>0</v>
      </c>
      <c r="H45" s="75"/>
      <c r="I45" s="75"/>
      <c r="J45" s="75">
        <v>0</v>
      </c>
      <c r="K45" s="75"/>
      <c r="L45" s="75"/>
      <c r="M45" s="75">
        <v>1053</v>
      </c>
      <c r="N45" s="75"/>
      <c r="O45" s="75"/>
      <c r="P45" s="75">
        <v>8579</v>
      </c>
      <c r="Q45" s="75"/>
      <c r="R45" s="75"/>
      <c r="S45" s="75">
        <v>12503</v>
      </c>
      <c r="T45" s="75"/>
      <c r="U45" s="75"/>
      <c r="V45" s="75">
        <v>9842</v>
      </c>
      <c r="W45" s="75"/>
      <c r="X45" s="75"/>
      <c r="Y45" s="75">
        <v>8856</v>
      </c>
      <c r="Z45" s="75"/>
      <c r="AA45" s="75"/>
      <c r="AB45" s="75">
        <f>SUM(D45:AA45)</f>
        <v>40833</v>
      </c>
      <c r="AC45" s="75"/>
      <c r="AD45" s="75"/>
      <c r="AE45" s="64">
        <f>AVERAGE(D45:AA45)</f>
        <v>5104.125</v>
      </c>
      <c r="AF45" s="64"/>
      <c r="AG45" s="64"/>
      <c r="AH45" s="64">
        <f>AB45*0.04</f>
        <v>1633.32</v>
      </c>
      <c r="AI45" s="64"/>
      <c r="AJ45" s="64"/>
      <c r="AK45" s="65">
        <f>SUM(AB45:AD52)</f>
        <v>326982</v>
      </c>
      <c r="AL45" s="65"/>
      <c r="AM45" s="65"/>
    </row>
    <row r="46" spans="1:39" x14ac:dyDescent="0.25">
      <c r="A46" s="80" t="s">
        <v>106</v>
      </c>
      <c r="B46" s="80"/>
      <c r="C46" s="80"/>
      <c r="D46" s="75">
        <v>3173</v>
      </c>
      <c r="E46" s="75"/>
      <c r="F46" s="75"/>
      <c r="G46" s="75">
        <v>6175</v>
      </c>
      <c r="H46" s="75"/>
      <c r="I46" s="75"/>
      <c r="J46" s="75">
        <v>721</v>
      </c>
      <c r="K46" s="75"/>
      <c r="L46" s="75"/>
      <c r="M46" s="75">
        <v>832</v>
      </c>
      <c r="N46" s="75"/>
      <c r="O46" s="75"/>
      <c r="P46" s="75">
        <v>823</v>
      </c>
      <c r="Q46" s="75"/>
      <c r="R46" s="75"/>
      <c r="S46" s="75">
        <v>4105</v>
      </c>
      <c r="T46" s="75"/>
      <c r="U46" s="75"/>
      <c r="V46" s="75">
        <v>1242</v>
      </c>
      <c r="W46" s="75"/>
      <c r="X46" s="75"/>
      <c r="Y46" s="75">
        <v>4955</v>
      </c>
      <c r="Z46" s="75"/>
      <c r="AA46" s="75"/>
      <c r="AB46" s="75">
        <f t="shared" ref="AB46:AB52" si="12">SUM(D46:AA46)</f>
        <v>22026</v>
      </c>
      <c r="AC46" s="75"/>
      <c r="AD46" s="75"/>
      <c r="AE46" s="64">
        <f t="shared" ref="AE46:AE52" si="13">AVERAGE(D46:AA46)</f>
        <v>2753.25</v>
      </c>
      <c r="AF46" s="64"/>
      <c r="AG46" s="64"/>
      <c r="AH46" s="64">
        <f t="shared" ref="AH46:AH52" si="14">AB46*0.04</f>
        <v>881.04</v>
      </c>
      <c r="AI46" s="64"/>
      <c r="AJ46" s="64"/>
      <c r="AK46" s="65"/>
      <c r="AL46" s="65"/>
      <c r="AM46" s="65"/>
    </row>
    <row r="47" spans="1:39" x14ac:dyDescent="0.25">
      <c r="A47" s="80" t="s">
        <v>107</v>
      </c>
      <c r="B47" s="80"/>
      <c r="C47" s="80"/>
      <c r="D47" s="75">
        <v>4465</v>
      </c>
      <c r="E47" s="75"/>
      <c r="F47" s="75"/>
      <c r="G47" s="75">
        <v>4348</v>
      </c>
      <c r="H47" s="75"/>
      <c r="I47" s="75"/>
      <c r="J47" s="75">
        <v>6282</v>
      </c>
      <c r="K47" s="75"/>
      <c r="L47" s="75"/>
      <c r="M47" s="75">
        <v>3773</v>
      </c>
      <c r="N47" s="75"/>
      <c r="O47" s="75"/>
      <c r="P47" s="75">
        <v>6028</v>
      </c>
      <c r="Q47" s="75"/>
      <c r="R47" s="75"/>
      <c r="S47" s="75">
        <v>11830</v>
      </c>
      <c r="T47" s="75"/>
      <c r="U47" s="75"/>
      <c r="V47" s="75">
        <v>16396</v>
      </c>
      <c r="W47" s="75"/>
      <c r="X47" s="75"/>
      <c r="Y47" s="75">
        <v>12207</v>
      </c>
      <c r="Z47" s="75"/>
      <c r="AA47" s="75"/>
      <c r="AB47" s="75">
        <f t="shared" si="12"/>
        <v>65329</v>
      </c>
      <c r="AC47" s="75"/>
      <c r="AD47" s="75"/>
      <c r="AE47" s="64">
        <f t="shared" si="13"/>
        <v>8166.125</v>
      </c>
      <c r="AF47" s="64"/>
      <c r="AG47" s="64"/>
      <c r="AH47" s="64">
        <f t="shared" si="14"/>
        <v>2613.16</v>
      </c>
      <c r="AI47" s="64"/>
      <c r="AJ47" s="64"/>
      <c r="AK47" s="65"/>
      <c r="AL47" s="65"/>
      <c r="AM47" s="65"/>
    </row>
    <row r="48" spans="1:39" x14ac:dyDescent="0.25">
      <c r="A48" s="80" t="s">
        <v>108</v>
      </c>
      <c r="B48" s="80"/>
      <c r="C48" s="80"/>
      <c r="D48" s="75">
        <v>4736</v>
      </c>
      <c r="E48" s="75"/>
      <c r="F48" s="75"/>
      <c r="G48" s="75">
        <v>7734</v>
      </c>
      <c r="H48" s="75"/>
      <c r="I48" s="75"/>
      <c r="J48" s="75">
        <v>10436</v>
      </c>
      <c r="K48" s="75"/>
      <c r="L48" s="75"/>
      <c r="M48" s="75">
        <v>10912</v>
      </c>
      <c r="N48" s="75"/>
      <c r="O48" s="75"/>
      <c r="P48" s="75">
        <v>1139</v>
      </c>
      <c r="Q48" s="75"/>
      <c r="R48" s="75"/>
      <c r="S48" s="75">
        <v>8479</v>
      </c>
      <c r="T48" s="75"/>
      <c r="U48" s="75"/>
      <c r="V48" s="75">
        <v>17386</v>
      </c>
      <c r="W48" s="75"/>
      <c r="X48" s="75"/>
      <c r="Y48" s="75">
        <v>9112</v>
      </c>
      <c r="Z48" s="75"/>
      <c r="AA48" s="75"/>
      <c r="AB48" s="75">
        <f t="shared" si="12"/>
        <v>69934</v>
      </c>
      <c r="AC48" s="75"/>
      <c r="AD48" s="75"/>
      <c r="AE48" s="64">
        <f t="shared" si="13"/>
        <v>8741.75</v>
      </c>
      <c r="AF48" s="64"/>
      <c r="AG48" s="64"/>
      <c r="AH48" s="64">
        <f t="shared" si="14"/>
        <v>2797.36</v>
      </c>
      <c r="AI48" s="64"/>
      <c r="AJ48" s="64"/>
      <c r="AK48" s="65"/>
      <c r="AL48" s="65"/>
      <c r="AM48" s="65"/>
    </row>
    <row r="49" spans="1:39" x14ac:dyDescent="0.25">
      <c r="A49" s="80" t="s">
        <v>109</v>
      </c>
      <c r="B49" s="80"/>
      <c r="C49" s="80"/>
      <c r="D49" s="75">
        <v>0</v>
      </c>
      <c r="E49" s="75"/>
      <c r="F49" s="75"/>
      <c r="G49" s="75">
        <v>0</v>
      </c>
      <c r="H49" s="75"/>
      <c r="I49" s="75"/>
      <c r="J49" s="75">
        <v>476</v>
      </c>
      <c r="K49" s="75"/>
      <c r="L49" s="75"/>
      <c r="M49" s="75">
        <v>850</v>
      </c>
      <c r="N49" s="75"/>
      <c r="O49" s="75"/>
      <c r="P49" s="75">
        <v>3630</v>
      </c>
      <c r="Q49" s="75"/>
      <c r="R49" s="75"/>
      <c r="S49" s="75">
        <v>9061</v>
      </c>
      <c r="T49" s="75"/>
      <c r="U49" s="75"/>
      <c r="V49" s="75">
        <v>15668</v>
      </c>
      <c r="W49" s="75"/>
      <c r="X49" s="75"/>
      <c r="Y49" s="75">
        <v>17496</v>
      </c>
      <c r="Z49" s="75"/>
      <c r="AA49" s="75"/>
      <c r="AB49" s="75">
        <f t="shared" si="12"/>
        <v>47181</v>
      </c>
      <c r="AC49" s="75"/>
      <c r="AD49" s="75"/>
      <c r="AE49" s="64">
        <f t="shared" si="13"/>
        <v>5897.625</v>
      </c>
      <c r="AF49" s="64"/>
      <c r="AG49" s="64"/>
      <c r="AH49" s="64">
        <f t="shared" si="14"/>
        <v>1887.24</v>
      </c>
      <c r="AI49" s="64"/>
      <c r="AJ49" s="64"/>
      <c r="AK49" s="65"/>
      <c r="AL49" s="65"/>
      <c r="AM49" s="65"/>
    </row>
    <row r="50" spans="1:39" x14ac:dyDescent="0.25">
      <c r="A50" s="80" t="s">
        <v>110</v>
      </c>
      <c r="B50" s="80"/>
      <c r="C50" s="80"/>
      <c r="D50" s="75">
        <v>130</v>
      </c>
      <c r="E50" s="75"/>
      <c r="F50" s="75"/>
      <c r="G50" s="75">
        <v>9447</v>
      </c>
      <c r="H50" s="75"/>
      <c r="I50" s="75"/>
      <c r="J50" s="75">
        <v>6</v>
      </c>
      <c r="K50" s="75"/>
      <c r="L50" s="75"/>
      <c r="M50" s="75">
        <v>339</v>
      </c>
      <c r="N50" s="75"/>
      <c r="O50" s="75"/>
      <c r="P50" s="75">
        <v>665</v>
      </c>
      <c r="Q50" s="75"/>
      <c r="R50" s="75"/>
      <c r="S50" s="75">
        <v>6691</v>
      </c>
      <c r="T50" s="75"/>
      <c r="U50" s="75"/>
      <c r="V50" s="75">
        <v>4407</v>
      </c>
      <c r="W50" s="75"/>
      <c r="X50" s="75"/>
      <c r="Y50" s="75">
        <v>7241</v>
      </c>
      <c r="Z50" s="75"/>
      <c r="AA50" s="75"/>
      <c r="AB50" s="75">
        <f t="shared" si="12"/>
        <v>28926</v>
      </c>
      <c r="AC50" s="75"/>
      <c r="AD50" s="75"/>
      <c r="AE50" s="64">
        <f t="shared" si="13"/>
        <v>3615.75</v>
      </c>
      <c r="AF50" s="64"/>
      <c r="AG50" s="64"/>
      <c r="AH50" s="64">
        <f t="shared" si="14"/>
        <v>1157.04</v>
      </c>
      <c r="AI50" s="64"/>
      <c r="AJ50" s="64"/>
      <c r="AK50" s="65"/>
      <c r="AL50" s="65"/>
      <c r="AM50" s="65"/>
    </row>
    <row r="51" spans="1:39" x14ac:dyDescent="0.25">
      <c r="A51" s="80" t="s">
        <v>111</v>
      </c>
      <c r="B51" s="80"/>
      <c r="C51" s="80"/>
      <c r="D51" s="75">
        <v>4982</v>
      </c>
      <c r="E51" s="75"/>
      <c r="F51" s="75"/>
      <c r="G51" s="75">
        <v>318</v>
      </c>
      <c r="H51" s="75"/>
      <c r="I51" s="75"/>
      <c r="J51" s="75">
        <v>4786</v>
      </c>
      <c r="K51" s="75"/>
      <c r="L51" s="75"/>
      <c r="M51" s="75">
        <v>564</v>
      </c>
      <c r="N51" s="75"/>
      <c r="O51" s="75"/>
      <c r="P51" s="75">
        <v>434</v>
      </c>
      <c r="Q51" s="75"/>
      <c r="R51" s="75"/>
      <c r="S51" s="75">
        <v>3744</v>
      </c>
      <c r="T51" s="75"/>
      <c r="U51" s="75"/>
      <c r="V51" s="75">
        <v>2187</v>
      </c>
      <c r="W51" s="75"/>
      <c r="X51" s="75"/>
      <c r="Y51" s="75">
        <v>4816</v>
      </c>
      <c r="Z51" s="75"/>
      <c r="AA51" s="75"/>
      <c r="AB51" s="75">
        <f t="shared" si="12"/>
        <v>21831</v>
      </c>
      <c r="AC51" s="75"/>
      <c r="AD51" s="75"/>
      <c r="AE51" s="64">
        <f t="shared" si="13"/>
        <v>2728.875</v>
      </c>
      <c r="AF51" s="64"/>
      <c r="AG51" s="64"/>
      <c r="AH51" s="64">
        <f t="shared" si="14"/>
        <v>873.24</v>
      </c>
      <c r="AI51" s="64"/>
      <c r="AJ51" s="64"/>
      <c r="AK51" s="65"/>
      <c r="AL51" s="65"/>
      <c r="AM51" s="65"/>
    </row>
    <row r="52" spans="1:39" x14ac:dyDescent="0.25">
      <c r="A52" s="80" t="s">
        <v>112</v>
      </c>
      <c r="B52" s="80"/>
      <c r="C52" s="80"/>
      <c r="D52" s="75">
        <v>2509</v>
      </c>
      <c r="E52" s="75"/>
      <c r="F52" s="75"/>
      <c r="G52" s="75">
        <v>5029</v>
      </c>
      <c r="H52" s="75"/>
      <c r="I52" s="75"/>
      <c r="J52" s="75">
        <v>6347</v>
      </c>
      <c r="K52" s="75"/>
      <c r="L52" s="75"/>
      <c r="M52" s="75">
        <v>929</v>
      </c>
      <c r="N52" s="75"/>
      <c r="O52" s="75"/>
      <c r="P52" s="75">
        <v>1364</v>
      </c>
      <c r="Q52" s="75"/>
      <c r="R52" s="75"/>
      <c r="S52" s="75">
        <v>4575</v>
      </c>
      <c r="T52" s="75"/>
      <c r="U52" s="75"/>
      <c r="V52" s="75">
        <v>5038</v>
      </c>
      <c r="W52" s="75"/>
      <c r="X52" s="75"/>
      <c r="Y52" s="75">
        <v>5131</v>
      </c>
      <c r="Z52" s="75"/>
      <c r="AA52" s="75"/>
      <c r="AB52" s="75">
        <f t="shared" si="12"/>
        <v>30922</v>
      </c>
      <c r="AC52" s="75"/>
      <c r="AD52" s="75"/>
      <c r="AE52" s="64">
        <f t="shared" si="13"/>
        <v>3865.25</v>
      </c>
      <c r="AF52" s="64"/>
      <c r="AG52" s="64"/>
      <c r="AH52" s="64">
        <f t="shared" si="14"/>
        <v>1236.8800000000001</v>
      </c>
      <c r="AI52" s="64"/>
      <c r="AJ52" s="64"/>
      <c r="AK52" s="65"/>
      <c r="AL52" s="65"/>
      <c r="AM52" s="65"/>
    </row>
  </sheetData>
  <sheetProtection algorithmName="SHA-512" hashValue="eUkaaXyOgiYWH49pRXC3Yqm2QKVWmW/4r0xwluLPlFR7TLDkARPUQsZWye1zOudOJrwhtgW8VVq+Fwy2LVKlHw==" saltValue="TkeYR3Z4fujG79y49z3mvg==" spinCount="100000" sheet="1" objects="1" scenarios="1" autoFilter="0"/>
  <mergeCells count="568">
    <mergeCell ref="AB8:AD8"/>
    <mergeCell ref="AE8:AG8"/>
    <mergeCell ref="AH8:AJ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M40:O40"/>
    <mergeCell ref="P40:R40"/>
    <mergeCell ref="S40:U40"/>
    <mergeCell ref="V40:X40"/>
    <mergeCell ref="Y40:AA40"/>
    <mergeCell ref="AB40:AD40"/>
    <mergeCell ref="AE40:AG40"/>
    <mergeCell ref="AH40:AJ40"/>
    <mergeCell ref="AB52:AD52"/>
    <mergeCell ref="AB51:AD51"/>
    <mergeCell ref="AB49:AD49"/>
    <mergeCell ref="AB50:AD50"/>
    <mergeCell ref="AB47:AD47"/>
    <mergeCell ref="AB48:AD48"/>
    <mergeCell ref="AB45:AD45"/>
    <mergeCell ref="AB46:AD46"/>
    <mergeCell ref="AH44:AJ44"/>
    <mergeCell ref="A52:C52"/>
    <mergeCell ref="D52:F52"/>
    <mergeCell ref="G52:I52"/>
    <mergeCell ref="J52:L52"/>
    <mergeCell ref="M52:O52"/>
    <mergeCell ref="P52:R52"/>
    <mergeCell ref="S52:U52"/>
    <mergeCell ref="V52:X52"/>
    <mergeCell ref="Y52:AA52"/>
    <mergeCell ref="A51:C51"/>
    <mergeCell ref="D51:F51"/>
    <mergeCell ref="G51:I51"/>
    <mergeCell ref="J51:L51"/>
    <mergeCell ref="M51:O51"/>
    <mergeCell ref="P51:R51"/>
    <mergeCell ref="S51:U51"/>
    <mergeCell ref="V51:X51"/>
    <mergeCell ref="Y51:AA51"/>
    <mergeCell ref="A50:C50"/>
    <mergeCell ref="D50:F50"/>
    <mergeCell ref="G50:I50"/>
    <mergeCell ref="J50:L50"/>
    <mergeCell ref="M50:O50"/>
    <mergeCell ref="P50:R50"/>
    <mergeCell ref="S50:U50"/>
    <mergeCell ref="V50:X50"/>
    <mergeCell ref="Y50:AA50"/>
    <mergeCell ref="A49:C49"/>
    <mergeCell ref="D49:F49"/>
    <mergeCell ref="G49:I49"/>
    <mergeCell ref="J49:L49"/>
    <mergeCell ref="M49:O49"/>
    <mergeCell ref="P49:R49"/>
    <mergeCell ref="S49:U49"/>
    <mergeCell ref="V49:X49"/>
    <mergeCell ref="Y49:AA49"/>
    <mergeCell ref="A48:C48"/>
    <mergeCell ref="D48:F48"/>
    <mergeCell ref="G48:I48"/>
    <mergeCell ref="J48:L48"/>
    <mergeCell ref="M48:O48"/>
    <mergeCell ref="P48:R48"/>
    <mergeCell ref="S48:U48"/>
    <mergeCell ref="V48:X48"/>
    <mergeCell ref="Y48:AA48"/>
    <mergeCell ref="A47:C47"/>
    <mergeCell ref="D47:F47"/>
    <mergeCell ref="G47:I47"/>
    <mergeCell ref="J47:L47"/>
    <mergeCell ref="M47:O47"/>
    <mergeCell ref="P47:R47"/>
    <mergeCell ref="S47:U47"/>
    <mergeCell ref="V47:X47"/>
    <mergeCell ref="Y47:AA47"/>
    <mergeCell ref="A46:C46"/>
    <mergeCell ref="D46:F46"/>
    <mergeCell ref="G46:I46"/>
    <mergeCell ref="J46:L46"/>
    <mergeCell ref="M46:O46"/>
    <mergeCell ref="P46:R46"/>
    <mergeCell ref="S46:U46"/>
    <mergeCell ref="V46:X46"/>
    <mergeCell ref="Y46:AA46"/>
    <mergeCell ref="A45:C45"/>
    <mergeCell ref="D45:F45"/>
    <mergeCell ref="G45:I45"/>
    <mergeCell ref="J45:L45"/>
    <mergeCell ref="M45:O45"/>
    <mergeCell ref="P45:R45"/>
    <mergeCell ref="S45:U45"/>
    <mergeCell ref="V45:X45"/>
    <mergeCell ref="Y45:AA45"/>
    <mergeCell ref="A43:C44"/>
    <mergeCell ref="D43:F43"/>
    <mergeCell ref="G43:I43"/>
    <mergeCell ref="J43:L43"/>
    <mergeCell ref="M43:O43"/>
    <mergeCell ref="P43:R43"/>
    <mergeCell ref="S43:U43"/>
    <mergeCell ref="V43:X43"/>
    <mergeCell ref="A42:AM42"/>
    <mergeCell ref="Y43:AA43"/>
    <mergeCell ref="AB43:AD43"/>
    <mergeCell ref="D44:F44"/>
    <mergeCell ref="G44:I44"/>
    <mergeCell ref="J44:L44"/>
    <mergeCell ref="M44:O44"/>
    <mergeCell ref="P44:R44"/>
    <mergeCell ref="S44:U44"/>
    <mergeCell ref="V44:X44"/>
    <mergeCell ref="Y44:AA44"/>
    <mergeCell ref="AB44:AD44"/>
    <mergeCell ref="AE43:AG43"/>
    <mergeCell ref="AH43:AJ43"/>
    <mergeCell ref="AK43:AM43"/>
    <mergeCell ref="AE44:AG44"/>
    <mergeCell ref="AB39:AD39"/>
    <mergeCell ref="A41:C41"/>
    <mergeCell ref="D41:F41"/>
    <mergeCell ref="G41:I41"/>
    <mergeCell ref="J41:L41"/>
    <mergeCell ref="M41:O41"/>
    <mergeCell ref="P41:R41"/>
    <mergeCell ref="S41:U41"/>
    <mergeCell ref="V41:X41"/>
    <mergeCell ref="Y41:AA41"/>
    <mergeCell ref="AB41:AD41"/>
    <mergeCell ref="A39:C39"/>
    <mergeCell ref="D39:F39"/>
    <mergeCell ref="G39:I39"/>
    <mergeCell ref="J39:L39"/>
    <mergeCell ref="M39:O39"/>
    <mergeCell ref="P39:R39"/>
    <mergeCell ref="S39:U39"/>
    <mergeCell ref="V39:X39"/>
    <mergeCell ref="Y39:AA39"/>
    <mergeCell ref="A40:C40"/>
    <mergeCell ref="D40:F40"/>
    <mergeCell ref="G40:I40"/>
    <mergeCell ref="J40:L40"/>
    <mergeCell ref="AB37:AD37"/>
    <mergeCell ref="A38:C38"/>
    <mergeCell ref="D38:F38"/>
    <mergeCell ref="G38:I38"/>
    <mergeCell ref="J38:L38"/>
    <mergeCell ref="M38:O38"/>
    <mergeCell ref="P38:R38"/>
    <mergeCell ref="S38:U38"/>
    <mergeCell ref="V38:X38"/>
    <mergeCell ref="Y38:AA38"/>
    <mergeCell ref="AB38:AD38"/>
    <mergeCell ref="A37:C37"/>
    <mergeCell ref="D37:F37"/>
    <mergeCell ref="G37:I37"/>
    <mergeCell ref="J37:L37"/>
    <mergeCell ref="M37:O37"/>
    <mergeCell ref="P37:R37"/>
    <mergeCell ref="S37:U37"/>
    <mergeCell ref="V37:X37"/>
    <mergeCell ref="Y37:AA37"/>
    <mergeCell ref="AB35:AD35"/>
    <mergeCell ref="A36:C36"/>
    <mergeCell ref="D36:F36"/>
    <mergeCell ref="G36:I36"/>
    <mergeCell ref="J36:L36"/>
    <mergeCell ref="M36:O36"/>
    <mergeCell ref="P36:R36"/>
    <mergeCell ref="S36:U36"/>
    <mergeCell ref="V36:X36"/>
    <mergeCell ref="Y36:AA36"/>
    <mergeCell ref="AB36:AD36"/>
    <mergeCell ref="A35:C35"/>
    <mergeCell ref="D35:F35"/>
    <mergeCell ref="G35:I35"/>
    <mergeCell ref="J35:L35"/>
    <mergeCell ref="M35:O35"/>
    <mergeCell ref="P35:R35"/>
    <mergeCell ref="S35:U35"/>
    <mergeCell ref="V35:X35"/>
    <mergeCell ref="Y35:AA35"/>
    <mergeCell ref="AB33:AD33"/>
    <mergeCell ref="A34:C34"/>
    <mergeCell ref="D34:F34"/>
    <mergeCell ref="G34:I34"/>
    <mergeCell ref="J34:L34"/>
    <mergeCell ref="M34:O34"/>
    <mergeCell ref="P34:R34"/>
    <mergeCell ref="S34:U34"/>
    <mergeCell ref="V34:X34"/>
    <mergeCell ref="Y34:AA34"/>
    <mergeCell ref="AB34:AD34"/>
    <mergeCell ref="A33:C33"/>
    <mergeCell ref="D33:F33"/>
    <mergeCell ref="G33:I33"/>
    <mergeCell ref="J33:L33"/>
    <mergeCell ref="M33:O33"/>
    <mergeCell ref="P33:R33"/>
    <mergeCell ref="S33:U33"/>
    <mergeCell ref="V33:X33"/>
    <mergeCell ref="Y33:AA33"/>
    <mergeCell ref="A31:C32"/>
    <mergeCell ref="D31:F31"/>
    <mergeCell ref="G31:I31"/>
    <mergeCell ref="J31:L31"/>
    <mergeCell ref="M31:O31"/>
    <mergeCell ref="P31:R31"/>
    <mergeCell ref="S31:U31"/>
    <mergeCell ref="V31:X31"/>
    <mergeCell ref="A30:AM30"/>
    <mergeCell ref="Y31:AA31"/>
    <mergeCell ref="AB31:AD31"/>
    <mergeCell ref="D32:F32"/>
    <mergeCell ref="G32:I32"/>
    <mergeCell ref="J32:L32"/>
    <mergeCell ref="M32:O32"/>
    <mergeCell ref="P32:R32"/>
    <mergeCell ref="S32:U32"/>
    <mergeCell ref="V32:X32"/>
    <mergeCell ref="Y32:AA32"/>
    <mergeCell ref="AB32:AD32"/>
    <mergeCell ref="AE31:AG31"/>
    <mergeCell ref="AH31:AJ31"/>
    <mergeCell ref="AK31:AM31"/>
    <mergeCell ref="AE32:AG32"/>
    <mergeCell ref="AB28:AD28"/>
    <mergeCell ref="A29:C29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A28:C28"/>
    <mergeCell ref="D28:F28"/>
    <mergeCell ref="G28:I28"/>
    <mergeCell ref="J28:L28"/>
    <mergeCell ref="M28:O28"/>
    <mergeCell ref="P28:R28"/>
    <mergeCell ref="S28:U28"/>
    <mergeCell ref="V28:X28"/>
    <mergeCell ref="Y28:AA28"/>
    <mergeCell ref="AB26:AD26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AB24:AD24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2:AD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0:AD20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20:C21"/>
    <mergeCell ref="D20:F20"/>
    <mergeCell ref="G20:I20"/>
    <mergeCell ref="J20:L20"/>
    <mergeCell ref="M20:O20"/>
    <mergeCell ref="P20:R20"/>
    <mergeCell ref="S20:U20"/>
    <mergeCell ref="V20:X20"/>
    <mergeCell ref="Y20:AA20"/>
    <mergeCell ref="AB18:AD18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6:AD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4:AD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J12:L12"/>
    <mergeCell ref="M12:O12"/>
    <mergeCell ref="P12:R12"/>
    <mergeCell ref="S12:U12"/>
    <mergeCell ref="V12:X12"/>
    <mergeCell ref="A11:AM11"/>
    <mergeCell ref="Y12:AA12"/>
    <mergeCell ref="AB12:AD12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2:AG12"/>
    <mergeCell ref="AH12:AJ12"/>
    <mergeCell ref="AK12:AM12"/>
    <mergeCell ref="V7:X7"/>
    <mergeCell ref="Y7:AA7"/>
    <mergeCell ref="M6:O6"/>
    <mergeCell ref="P6:R6"/>
    <mergeCell ref="S6:U6"/>
    <mergeCell ref="V6:X6"/>
    <mergeCell ref="Y6:AA6"/>
    <mergeCell ref="AB6:AD6"/>
    <mergeCell ref="AB7:AD7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7:C7"/>
    <mergeCell ref="D7:F7"/>
    <mergeCell ref="G7:I7"/>
    <mergeCell ref="J7:L7"/>
    <mergeCell ref="M7:O7"/>
    <mergeCell ref="P7:R7"/>
    <mergeCell ref="S7:U7"/>
    <mergeCell ref="A2:AM2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6:C6"/>
    <mergeCell ref="D6:F6"/>
    <mergeCell ref="G6:I6"/>
    <mergeCell ref="J6:L6"/>
    <mergeCell ref="AH4:AJ4"/>
    <mergeCell ref="A1:AM1"/>
    <mergeCell ref="Y3:AA3"/>
    <mergeCell ref="AB3:AD3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3:C4"/>
    <mergeCell ref="D3:F3"/>
    <mergeCell ref="G3:I3"/>
    <mergeCell ref="J3:L3"/>
    <mergeCell ref="M3:O3"/>
    <mergeCell ref="P3:R3"/>
    <mergeCell ref="S3:U3"/>
    <mergeCell ref="V3:X3"/>
    <mergeCell ref="AE3:AG3"/>
    <mergeCell ref="AH3:AJ3"/>
    <mergeCell ref="AK3:AM3"/>
    <mergeCell ref="AE4:AG4"/>
    <mergeCell ref="AK4:AM4"/>
    <mergeCell ref="AE5:AG5"/>
    <mergeCell ref="AH5:AJ5"/>
    <mergeCell ref="AK5:AM10"/>
    <mergeCell ref="AE6:AG6"/>
    <mergeCell ref="AH6:AJ6"/>
    <mergeCell ref="AE7:AG7"/>
    <mergeCell ref="AH7:AJ7"/>
    <mergeCell ref="AE10:AG10"/>
    <mergeCell ref="AH10:AJ10"/>
    <mergeCell ref="AK14:AM18"/>
    <mergeCell ref="AE20:AG20"/>
    <mergeCell ref="AH20:AJ20"/>
    <mergeCell ref="AK20:AM20"/>
    <mergeCell ref="AE21:AG21"/>
    <mergeCell ref="AH21:AJ21"/>
    <mergeCell ref="AK21:AM21"/>
    <mergeCell ref="A19:AM19"/>
    <mergeCell ref="AE13:AG13"/>
    <mergeCell ref="AH13:AJ13"/>
    <mergeCell ref="AK13:AM13"/>
    <mergeCell ref="AE14:AG14"/>
    <mergeCell ref="AH14:AJ14"/>
    <mergeCell ref="AE15:AG15"/>
    <mergeCell ref="AH15:AJ15"/>
    <mergeCell ref="AE16:AG16"/>
    <mergeCell ref="AH16:AJ16"/>
    <mergeCell ref="AE17:AG17"/>
    <mergeCell ref="AH17:AJ17"/>
    <mergeCell ref="AE18:AG18"/>
    <mergeCell ref="AH18:AJ18"/>
    <mergeCell ref="A12:C13"/>
    <mergeCell ref="D12:F12"/>
    <mergeCell ref="G12:I12"/>
    <mergeCell ref="AE22:AG22"/>
    <mergeCell ref="AH22:AJ22"/>
    <mergeCell ref="AK22:AM29"/>
    <mergeCell ref="AE23:AG23"/>
    <mergeCell ref="AH23:AJ23"/>
    <mergeCell ref="AE24:AG24"/>
    <mergeCell ref="AH24:AJ24"/>
    <mergeCell ref="AE25:AG25"/>
    <mergeCell ref="AH25:AJ25"/>
    <mergeCell ref="AE26:AG26"/>
    <mergeCell ref="AH26:AJ26"/>
    <mergeCell ref="AE27:AG27"/>
    <mergeCell ref="AH27:AJ27"/>
    <mergeCell ref="AE28:AG28"/>
    <mergeCell ref="AH28:AJ28"/>
    <mergeCell ref="AE29:AG29"/>
    <mergeCell ref="AH29:AJ29"/>
    <mergeCell ref="AH32:AJ32"/>
    <mergeCell ref="AK32:AM32"/>
    <mergeCell ref="AE33:AG33"/>
    <mergeCell ref="AH33:AJ33"/>
    <mergeCell ref="AK33:AM41"/>
    <mergeCell ref="AE34:AG34"/>
    <mergeCell ref="AH34:AJ34"/>
    <mergeCell ref="AE35:AG35"/>
    <mergeCell ref="AH35:AJ35"/>
    <mergeCell ref="AE36:AG36"/>
    <mergeCell ref="AH36:AJ36"/>
    <mergeCell ref="AE37:AG37"/>
    <mergeCell ref="AH37:AJ37"/>
    <mergeCell ref="AE38:AG38"/>
    <mergeCell ref="AH38:AJ38"/>
    <mergeCell ref="AE39:AG39"/>
    <mergeCell ref="AH39:AJ39"/>
    <mergeCell ref="AE41:AG41"/>
    <mergeCell ref="AH41:AJ41"/>
    <mergeCell ref="AK44:AM44"/>
    <mergeCell ref="AE45:AG45"/>
    <mergeCell ref="AH45:AJ45"/>
    <mergeCell ref="AK45:AM52"/>
    <mergeCell ref="AE46:AG46"/>
    <mergeCell ref="AH46:AJ46"/>
    <mergeCell ref="AE47:AG47"/>
    <mergeCell ref="AH47:AJ47"/>
    <mergeCell ref="AE48:AG48"/>
    <mergeCell ref="AH48:AJ48"/>
    <mergeCell ref="AE49:AG49"/>
    <mergeCell ref="AH49:AJ49"/>
    <mergeCell ref="AE50:AG50"/>
    <mergeCell ref="AH50:AJ50"/>
    <mergeCell ref="AE51:AG51"/>
    <mergeCell ref="AH51:AJ51"/>
    <mergeCell ref="AE52:AG52"/>
    <mergeCell ref="AH52:AJ5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D8F03-9060-43A2-BB8B-5915B3EFF924}">
  <dimension ref="A1:AM36"/>
  <sheetViews>
    <sheetView tabSelected="1" zoomScale="70" zoomScaleNormal="70" workbookViewId="0">
      <selection activeCell="P28" sqref="P28:R28"/>
    </sheetView>
  </sheetViews>
  <sheetFormatPr defaultRowHeight="15" x14ac:dyDescent="0.25"/>
  <sheetData>
    <row r="1" spans="1:39" x14ac:dyDescent="0.25">
      <c r="A1" s="101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</row>
    <row r="2" spans="1:39" ht="21.75" thickBot="1" x14ac:dyDescent="0.4">
      <c r="A2" s="66" t="s">
        <v>31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</row>
    <row r="3" spans="1:39" x14ac:dyDescent="0.25">
      <c r="A3" s="81" t="s">
        <v>22</v>
      </c>
      <c r="B3" s="82"/>
      <c r="C3" s="83"/>
      <c r="D3" s="87" t="s">
        <v>13</v>
      </c>
      <c r="E3" s="87"/>
      <c r="F3" s="87"/>
      <c r="G3" s="87" t="s">
        <v>14</v>
      </c>
      <c r="H3" s="87"/>
      <c r="I3" s="87"/>
      <c r="J3" s="87" t="s">
        <v>15</v>
      </c>
      <c r="K3" s="87"/>
      <c r="L3" s="87"/>
      <c r="M3" s="87" t="s">
        <v>16</v>
      </c>
      <c r="N3" s="87"/>
      <c r="O3" s="87"/>
      <c r="P3" s="87" t="s">
        <v>17</v>
      </c>
      <c r="Q3" s="87"/>
      <c r="R3" s="87"/>
      <c r="S3" s="87" t="s">
        <v>18</v>
      </c>
      <c r="T3" s="87"/>
      <c r="U3" s="87"/>
      <c r="V3" s="87" t="s">
        <v>19</v>
      </c>
      <c r="W3" s="87"/>
      <c r="X3" s="87"/>
      <c r="Y3" s="87" t="s">
        <v>20</v>
      </c>
      <c r="Z3" s="87"/>
      <c r="AA3" s="87"/>
      <c r="AB3" s="87" t="s">
        <v>21</v>
      </c>
      <c r="AC3" s="87"/>
      <c r="AD3" s="100"/>
      <c r="AE3" s="68" t="s">
        <v>21</v>
      </c>
      <c r="AF3" s="68"/>
      <c r="AG3" s="68"/>
      <c r="AH3" s="69" t="s">
        <v>21</v>
      </c>
      <c r="AI3" s="70"/>
      <c r="AJ3" s="70"/>
      <c r="AK3" s="68" t="s">
        <v>21</v>
      </c>
      <c r="AL3" s="68"/>
      <c r="AM3" s="68"/>
    </row>
    <row r="4" spans="1:39" x14ac:dyDescent="0.25">
      <c r="A4" s="84"/>
      <c r="B4" s="85"/>
      <c r="C4" s="86"/>
      <c r="D4" s="79" t="s">
        <v>4</v>
      </c>
      <c r="E4" s="79"/>
      <c r="F4" s="79"/>
      <c r="G4" s="79" t="s">
        <v>5</v>
      </c>
      <c r="H4" s="79"/>
      <c r="I4" s="79"/>
      <c r="J4" s="79" t="s">
        <v>6</v>
      </c>
      <c r="K4" s="79"/>
      <c r="L4" s="79"/>
      <c r="M4" s="79" t="s">
        <v>7</v>
      </c>
      <c r="N4" s="79"/>
      <c r="O4" s="79"/>
      <c r="P4" s="79" t="s">
        <v>8</v>
      </c>
      <c r="Q4" s="79"/>
      <c r="R4" s="79"/>
      <c r="S4" s="79" t="s">
        <v>9</v>
      </c>
      <c r="T4" s="79"/>
      <c r="U4" s="79"/>
      <c r="V4" s="79" t="s">
        <v>10</v>
      </c>
      <c r="W4" s="79"/>
      <c r="X4" s="79"/>
      <c r="Y4" s="79" t="s">
        <v>11</v>
      </c>
      <c r="Z4" s="79"/>
      <c r="AA4" s="79"/>
      <c r="AB4" s="79" t="s">
        <v>12</v>
      </c>
      <c r="AC4" s="79"/>
      <c r="AD4" s="107"/>
      <c r="AE4" s="61" t="s">
        <v>36</v>
      </c>
      <c r="AF4" s="71"/>
      <c r="AG4" s="71"/>
      <c r="AH4" s="62" t="s">
        <v>38</v>
      </c>
      <c r="AI4" s="63"/>
      <c r="AJ4" s="63"/>
      <c r="AK4" s="61" t="s">
        <v>42</v>
      </c>
      <c r="AL4" s="61"/>
      <c r="AM4" s="61"/>
    </row>
    <row r="5" spans="1:39" x14ac:dyDescent="0.25">
      <c r="A5" s="80" t="s">
        <v>124</v>
      </c>
      <c r="B5" s="80"/>
      <c r="C5" s="80"/>
      <c r="D5" s="75">
        <v>10942</v>
      </c>
      <c r="E5" s="75"/>
      <c r="F5" s="75"/>
      <c r="G5" s="75">
        <v>11012</v>
      </c>
      <c r="H5" s="75"/>
      <c r="I5" s="75"/>
      <c r="J5" s="75">
        <v>8140</v>
      </c>
      <c r="K5" s="75"/>
      <c r="L5" s="75"/>
      <c r="M5" s="75">
        <v>4066</v>
      </c>
      <c r="N5" s="75"/>
      <c r="O5" s="75"/>
      <c r="P5" s="75">
        <v>9816</v>
      </c>
      <c r="Q5" s="75"/>
      <c r="R5" s="75"/>
      <c r="S5" s="75">
        <v>15232</v>
      </c>
      <c r="T5" s="75"/>
      <c r="U5" s="75"/>
      <c r="V5" s="75">
        <v>17610</v>
      </c>
      <c r="W5" s="75"/>
      <c r="X5" s="75"/>
      <c r="Y5" s="75">
        <v>14513</v>
      </c>
      <c r="Z5" s="75"/>
      <c r="AA5" s="75"/>
      <c r="AB5" s="75">
        <f>SUM(D5:AA5)</f>
        <v>91331</v>
      </c>
      <c r="AC5" s="75"/>
      <c r="AD5" s="75"/>
      <c r="AE5" s="64">
        <f>AVERAGE(D5:AA5)</f>
        <v>11416.375</v>
      </c>
      <c r="AF5" s="64"/>
      <c r="AG5" s="64"/>
      <c r="AH5" s="64">
        <f>AB5*0.04</f>
        <v>3653.2400000000002</v>
      </c>
      <c r="AI5" s="64"/>
      <c r="AJ5" s="64"/>
      <c r="AK5" s="65">
        <f>SUM(AB5:AD9)</f>
        <v>249272</v>
      </c>
      <c r="AL5" s="65"/>
      <c r="AM5" s="65"/>
    </row>
    <row r="6" spans="1:39" x14ac:dyDescent="0.25">
      <c r="A6" s="80" t="s">
        <v>125</v>
      </c>
      <c r="B6" s="80"/>
      <c r="C6" s="80"/>
      <c r="D6" s="75">
        <v>1614</v>
      </c>
      <c r="E6" s="75"/>
      <c r="F6" s="75"/>
      <c r="G6" s="75">
        <v>682</v>
      </c>
      <c r="H6" s="75"/>
      <c r="I6" s="75"/>
      <c r="J6" s="75">
        <v>3264</v>
      </c>
      <c r="K6" s="75"/>
      <c r="L6" s="75"/>
      <c r="M6" s="75">
        <v>18</v>
      </c>
      <c r="N6" s="75"/>
      <c r="O6" s="75"/>
      <c r="P6" s="75">
        <v>107</v>
      </c>
      <c r="Q6" s="75"/>
      <c r="R6" s="75"/>
      <c r="S6" s="75">
        <v>4026</v>
      </c>
      <c r="T6" s="75"/>
      <c r="U6" s="75"/>
      <c r="V6" s="75">
        <v>43</v>
      </c>
      <c r="W6" s="75"/>
      <c r="X6" s="75"/>
      <c r="Y6" s="75">
        <v>204</v>
      </c>
      <c r="Z6" s="75"/>
      <c r="AA6" s="75"/>
      <c r="AB6" s="75">
        <f t="shared" ref="AB6:AB9" si="0">SUM(D6:AA6)</f>
        <v>9958</v>
      </c>
      <c r="AC6" s="75"/>
      <c r="AD6" s="75"/>
      <c r="AE6" s="64">
        <f t="shared" ref="AE6:AE9" si="1">AVERAGE(D6:AA6)</f>
        <v>1244.75</v>
      </c>
      <c r="AF6" s="64"/>
      <c r="AG6" s="64"/>
      <c r="AH6" s="64">
        <f t="shared" ref="AH6:AH9" si="2">AB6*0.04</f>
        <v>398.32</v>
      </c>
      <c r="AI6" s="64"/>
      <c r="AJ6" s="64"/>
      <c r="AK6" s="65"/>
      <c r="AL6" s="65"/>
      <c r="AM6" s="65"/>
    </row>
    <row r="7" spans="1:39" x14ac:dyDescent="0.25">
      <c r="A7" s="80" t="s">
        <v>126</v>
      </c>
      <c r="B7" s="80"/>
      <c r="C7" s="80"/>
      <c r="D7" s="75">
        <v>5306</v>
      </c>
      <c r="E7" s="75"/>
      <c r="F7" s="75"/>
      <c r="G7" s="75">
        <v>1772</v>
      </c>
      <c r="H7" s="75"/>
      <c r="I7" s="75"/>
      <c r="J7" s="75">
        <v>10120</v>
      </c>
      <c r="K7" s="75"/>
      <c r="L7" s="75"/>
      <c r="M7" s="75">
        <v>9309</v>
      </c>
      <c r="N7" s="75"/>
      <c r="O7" s="75"/>
      <c r="P7" s="75">
        <v>14866</v>
      </c>
      <c r="Q7" s="75"/>
      <c r="R7" s="75"/>
      <c r="S7" s="75">
        <v>8604</v>
      </c>
      <c r="T7" s="75"/>
      <c r="U7" s="75"/>
      <c r="V7" s="75">
        <v>10429</v>
      </c>
      <c r="W7" s="75"/>
      <c r="X7" s="75"/>
      <c r="Y7" s="75">
        <v>16293</v>
      </c>
      <c r="Z7" s="75"/>
      <c r="AA7" s="75"/>
      <c r="AB7" s="75">
        <f t="shared" si="0"/>
        <v>76699</v>
      </c>
      <c r="AC7" s="75"/>
      <c r="AD7" s="75"/>
      <c r="AE7" s="64">
        <f t="shared" si="1"/>
        <v>9587.375</v>
      </c>
      <c r="AF7" s="64"/>
      <c r="AG7" s="64"/>
      <c r="AH7" s="64">
        <f t="shared" si="2"/>
        <v>3067.96</v>
      </c>
      <c r="AI7" s="64"/>
      <c r="AJ7" s="64"/>
      <c r="AK7" s="65"/>
      <c r="AL7" s="65"/>
      <c r="AM7" s="65"/>
    </row>
    <row r="8" spans="1:39" x14ac:dyDescent="0.25">
      <c r="A8" s="80" t="s">
        <v>127</v>
      </c>
      <c r="B8" s="80"/>
      <c r="C8" s="80"/>
      <c r="D8" s="75">
        <v>0</v>
      </c>
      <c r="E8" s="75"/>
      <c r="F8" s="75"/>
      <c r="G8" s="75">
        <v>0</v>
      </c>
      <c r="H8" s="75"/>
      <c r="I8" s="75"/>
      <c r="J8" s="75">
        <v>0</v>
      </c>
      <c r="K8" s="75"/>
      <c r="L8" s="75"/>
      <c r="M8" s="75">
        <v>0</v>
      </c>
      <c r="N8" s="75"/>
      <c r="O8" s="75"/>
      <c r="P8" s="75">
        <v>0</v>
      </c>
      <c r="Q8" s="75"/>
      <c r="R8" s="75"/>
      <c r="S8" s="75">
        <v>10000</v>
      </c>
      <c r="T8" s="75"/>
      <c r="U8" s="75"/>
      <c r="V8" s="75">
        <v>0</v>
      </c>
      <c r="W8" s="75"/>
      <c r="X8" s="75"/>
      <c r="Y8" s="75">
        <v>0</v>
      </c>
      <c r="Z8" s="75"/>
      <c r="AA8" s="75"/>
      <c r="AB8" s="75">
        <f t="shared" si="0"/>
        <v>10000</v>
      </c>
      <c r="AC8" s="75"/>
      <c r="AD8" s="75"/>
      <c r="AE8" s="64">
        <f t="shared" si="1"/>
        <v>1250</v>
      </c>
      <c r="AF8" s="64"/>
      <c r="AG8" s="64"/>
      <c r="AH8" s="64">
        <f t="shared" si="2"/>
        <v>400</v>
      </c>
      <c r="AI8" s="64"/>
      <c r="AJ8" s="64"/>
      <c r="AK8" s="65"/>
      <c r="AL8" s="65"/>
      <c r="AM8" s="65"/>
    </row>
    <row r="9" spans="1:39" x14ac:dyDescent="0.25">
      <c r="A9" s="80" t="s">
        <v>128</v>
      </c>
      <c r="B9" s="80"/>
      <c r="C9" s="80"/>
      <c r="D9" s="75">
        <v>9102</v>
      </c>
      <c r="E9" s="75"/>
      <c r="F9" s="75"/>
      <c r="G9" s="75">
        <v>7986</v>
      </c>
      <c r="H9" s="75"/>
      <c r="I9" s="75"/>
      <c r="J9" s="75">
        <v>9231</v>
      </c>
      <c r="K9" s="75"/>
      <c r="L9" s="75"/>
      <c r="M9" s="75">
        <v>7760</v>
      </c>
      <c r="N9" s="75"/>
      <c r="O9" s="75"/>
      <c r="P9" s="75">
        <v>8471</v>
      </c>
      <c r="Q9" s="75"/>
      <c r="R9" s="75"/>
      <c r="S9" s="75">
        <v>9345</v>
      </c>
      <c r="T9" s="75"/>
      <c r="U9" s="75"/>
      <c r="V9" s="75">
        <v>9389</v>
      </c>
      <c r="W9" s="75"/>
      <c r="X9" s="75"/>
      <c r="Y9" s="75">
        <v>0</v>
      </c>
      <c r="Z9" s="75"/>
      <c r="AA9" s="75"/>
      <c r="AB9" s="75">
        <f t="shared" si="0"/>
        <v>61284</v>
      </c>
      <c r="AC9" s="75"/>
      <c r="AD9" s="75"/>
      <c r="AE9" s="64">
        <f t="shared" si="1"/>
        <v>7660.5</v>
      </c>
      <c r="AF9" s="64"/>
      <c r="AG9" s="64"/>
      <c r="AH9" s="64">
        <f t="shared" si="2"/>
        <v>2451.36</v>
      </c>
      <c r="AI9" s="64"/>
      <c r="AJ9" s="64"/>
      <c r="AK9" s="65"/>
      <c r="AL9" s="65"/>
      <c r="AM9" s="65"/>
    </row>
    <row r="10" spans="1:39" ht="21.75" thickBot="1" x14ac:dyDescent="0.4">
      <c r="A10" s="103" t="s">
        <v>32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</row>
    <row r="11" spans="1:39" x14ac:dyDescent="0.25">
      <c r="A11" s="81" t="s">
        <v>22</v>
      </c>
      <c r="B11" s="82"/>
      <c r="C11" s="83"/>
      <c r="D11" s="87" t="s">
        <v>13</v>
      </c>
      <c r="E11" s="87"/>
      <c r="F11" s="87"/>
      <c r="G11" s="87" t="s">
        <v>14</v>
      </c>
      <c r="H11" s="87"/>
      <c r="I11" s="87"/>
      <c r="J11" s="87" t="s">
        <v>15</v>
      </c>
      <c r="K11" s="87"/>
      <c r="L11" s="87"/>
      <c r="M11" s="87" t="s">
        <v>16</v>
      </c>
      <c r="N11" s="87"/>
      <c r="O11" s="87"/>
      <c r="P11" s="87" t="s">
        <v>17</v>
      </c>
      <c r="Q11" s="87"/>
      <c r="R11" s="87"/>
      <c r="S11" s="87" t="s">
        <v>18</v>
      </c>
      <c r="T11" s="87"/>
      <c r="U11" s="87"/>
      <c r="V11" s="87" t="s">
        <v>19</v>
      </c>
      <c r="W11" s="87"/>
      <c r="X11" s="87"/>
      <c r="Y11" s="87" t="s">
        <v>20</v>
      </c>
      <c r="Z11" s="87"/>
      <c r="AA11" s="87"/>
      <c r="AB11" s="87" t="s">
        <v>21</v>
      </c>
      <c r="AC11" s="87"/>
      <c r="AD11" s="100"/>
      <c r="AE11" s="68" t="s">
        <v>21</v>
      </c>
      <c r="AF11" s="68"/>
      <c r="AG11" s="68"/>
      <c r="AH11" s="69" t="s">
        <v>21</v>
      </c>
      <c r="AI11" s="70"/>
      <c r="AJ11" s="70"/>
      <c r="AK11" s="105"/>
      <c r="AL11" s="105"/>
      <c r="AM11" s="105"/>
    </row>
    <row r="12" spans="1:39" x14ac:dyDescent="0.25">
      <c r="A12" s="84"/>
      <c r="B12" s="85"/>
      <c r="C12" s="86"/>
      <c r="D12" s="79" t="s">
        <v>4</v>
      </c>
      <c r="E12" s="79"/>
      <c r="F12" s="79"/>
      <c r="G12" s="79" t="s">
        <v>5</v>
      </c>
      <c r="H12" s="79"/>
      <c r="I12" s="79"/>
      <c r="J12" s="79" t="s">
        <v>6</v>
      </c>
      <c r="K12" s="79"/>
      <c r="L12" s="79"/>
      <c r="M12" s="79" t="s">
        <v>7</v>
      </c>
      <c r="N12" s="79"/>
      <c r="O12" s="79"/>
      <c r="P12" s="79" t="s">
        <v>8</v>
      </c>
      <c r="Q12" s="79"/>
      <c r="R12" s="79"/>
      <c r="S12" s="79" t="s">
        <v>9</v>
      </c>
      <c r="T12" s="79"/>
      <c r="U12" s="79"/>
      <c r="V12" s="79" t="s">
        <v>10</v>
      </c>
      <c r="W12" s="79"/>
      <c r="X12" s="79"/>
      <c r="Y12" s="79" t="s">
        <v>11</v>
      </c>
      <c r="Z12" s="79"/>
      <c r="AA12" s="79"/>
      <c r="AB12" s="79" t="s">
        <v>12</v>
      </c>
      <c r="AC12" s="79"/>
      <c r="AD12" s="107"/>
      <c r="AE12" s="61" t="s">
        <v>36</v>
      </c>
      <c r="AF12" s="61"/>
      <c r="AG12" s="61"/>
      <c r="AH12" s="61" t="s">
        <v>38</v>
      </c>
      <c r="AI12" s="61"/>
      <c r="AJ12" s="61"/>
      <c r="AK12" s="61" t="s">
        <v>39</v>
      </c>
      <c r="AL12" s="61"/>
      <c r="AM12" s="61"/>
    </row>
    <row r="13" spans="1:39" x14ac:dyDescent="0.25">
      <c r="A13" s="97" t="s">
        <v>133</v>
      </c>
      <c r="B13" s="97"/>
      <c r="C13" s="97"/>
      <c r="D13" s="75">
        <v>10157</v>
      </c>
      <c r="E13" s="75"/>
      <c r="F13" s="75"/>
      <c r="G13" s="75">
        <v>15698</v>
      </c>
      <c r="H13" s="75"/>
      <c r="I13" s="75"/>
      <c r="J13" s="75">
        <v>145</v>
      </c>
      <c r="K13" s="75"/>
      <c r="L13" s="75"/>
      <c r="M13" s="75">
        <v>323</v>
      </c>
      <c r="N13" s="75"/>
      <c r="O13" s="75"/>
      <c r="P13" s="75">
        <v>11520</v>
      </c>
      <c r="Q13" s="75"/>
      <c r="R13" s="75"/>
      <c r="S13" s="75">
        <v>14102</v>
      </c>
      <c r="T13" s="75"/>
      <c r="U13" s="75"/>
      <c r="V13" s="75">
        <v>7120</v>
      </c>
      <c r="W13" s="75"/>
      <c r="X13" s="75"/>
      <c r="Y13" s="75">
        <v>11093</v>
      </c>
      <c r="Z13" s="75"/>
      <c r="AA13" s="75"/>
      <c r="AB13" s="75">
        <f>SUM(D13:AA13)</f>
        <v>70158</v>
      </c>
      <c r="AC13" s="75"/>
      <c r="AD13" s="75"/>
      <c r="AE13" s="64">
        <f>AVERAGE(D13:AA13)</f>
        <v>8769.75</v>
      </c>
      <c r="AF13" s="64"/>
      <c r="AG13" s="64"/>
      <c r="AH13" s="64">
        <f>AB13*0.04</f>
        <v>2806.32</v>
      </c>
      <c r="AI13" s="64"/>
      <c r="AJ13" s="64"/>
      <c r="AK13" s="106">
        <f>SUM(AB13:AD20)</f>
        <v>629212</v>
      </c>
      <c r="AL13" s="106"/>
      <c r="AM13" s="106"/>
    </row>
    <row r="14" spans="1:39" x14ac:dyDescent="0.25">
      <c r="A14" s="97" t="s">
        <v>134</v>
      </c>
      <c r="B14" s="97"/>
      <c r="C14" s="97"/>
      <c r="D14" s="75">
        <v>13652</v>
      </c>
      <c r="E14" s="75"/>
      <c r="F14" s="75"/>
      <c r="G14" s="75">
        <v>13510</v>
      </c>
      <c r="H14" s="75"/>
      <c r="I14" s="75"/>
      <c r="J14" s="75">
        <v>14952</v>
      </c>
      <c r="K14" s="75"/>
      <c r="L14" s="75"/>
      <c r="M14" s="75">
        <v>12776</v>
      </c>
      <c r="N14" s="75"/>
      <c r="O14" s="75"/>
      <c r="P14" s="75">
        <v>9269</v>
      </c>
      <c r="Q14" s="75"/>
      <c r="R14" s="75"/>
      <c r="S14" s="75">
        <v>11148</v>
      </c>
      <c r="T14" s="75"/>
      <c r="U14" s="75"/>
      <c r="V14" s="75">
        <v>7723</v>
      </c>
      <c r="W14" s="75"/>
      <c r="X14" s="75"/>
      <c r="Y14" s="75">
        <v>9491</v>
      </c>
      <c r="Z14" s="75"/>
      <c r="AA14" s="75"/>
      <c r="AB14" s="75">
        <f t="shared" ref="AB14:AB20" si="3">SUM(D14:AA14)</f>
        <v>92521</v>
      </c>
      <c r="AC14" s="75"/>
      <c r="AD14" s="75"/>
      <c r="AE14" s="64">
        <f t="shared" ref="AE14:AE20" si="4">AVERAGE(D14:AA14)</f>
        <v>11565.125</v>
      </c>
      <c r="AF14" s="64"/>
      <c r="AG14" s="64"/>
      <c r="AH14" s="64">
        <f t="shared" ref="AH14:AH20" si="5">AB14*0.04</f>
        <v>3700.84</v>
      </c>
      <c r="AI14" s="64"/>
      <c r="AJ14" s="64"/>
      <c r="AK14" s="106"/>
      <c r="AL14" s="106"/>
      <c r="AM14" s="106"/>
    </row>
    <row r="15" spans="1:39" x14ac:dyDescent="0.25">
      <c r="A15" s="97" t="s">
        <v>135</v>
      </c>
      <c r="B15" s="97"/>
      <c r="C15" s="97"/>
      <c r="D15" s="75">
        <v>5875</v>
      </c>
      <c r="E15" s="75"/>
      <c r="F15" s="75"/>
      <c r="G15" s="75">
        <v>3195</v>
      </c>
      <c r="H15" s="75"/>
      <c r="I15" s="75"/>
      <c r="J15" s="75">
        <v>12339</v>
      </c>
      <c r="K15" s="75"/>
      <c r="L15" s="75"/>
      <c r="M15" s="75">
        <v>8353</v>
      </c>
      <c r="N15" s="75"/>
      <c r="O15" s="75"/>
      <c r="P15" s="75">
        <v>8842</v>
      </c>
      <c r="Q15" s="75"/>
      <c r="R15" s="75"/>
      <c r="S15" s="75">
        <v>11129</v>
      </c>
      <c r="T15" s="75"/>
      <c r="U15" s="75"/>
      <c r="V15" s="75">
        <v>12128</v>
      </c>
      <c r="W15" s="75"/>
      <c r="X15" s="75"/>
      <c r="Y15" s="75">
        <v>12150</v>
      </c>
      <c r="Z15" s="75"/>
      <c r="AA15" s="75"/>
      <c r="AB15" s="75">
        <f t="shared" si="3"/>
        <v>74011</v>
      </c>
      <c r="AC15" s="75"/>
      <c r="AD15" s="75"/>
      <c r="AE15" s="64">
        <f t="shared" si="4"/>
        <v>9251.375</v>
      </c>
      <c r="AF15" s="64"/>
      <c r="AG15" s="64"/>
      <c r="AH15" s="64">
        <f t="shared" si="5"/>
        <v>2960.44</v>
      </c>
      <c r="AI15" s="64"/>
      <c r="AJ15" s="64"/>
      <c r="AK15" s="106"/>
      <c r="AL15" s="106"/>
      <c r="AM15" s="106"/>
    </row>
    <row r="16" spans="1:39" x14ac:dyDescent="0.25">
      <c r="A16" s="97" t="s">
        <v>136</v>
      </c>
      <c r="B16" s="97"/>
      <c r="C16" s="97"/>
      <c r="D16" s="75">
        <v>19865</v>
      </c>
      <c r="E16" s="75"/>
      <c r="F16" s="75"/>
      <c r="G16" s="75">
        <v>17870</v>
      </c>
      <c r="H16" s="75"/>
      <c r="I16" s="75"/>
      <c r="J16" s="75">
        <v>13022</v>
      </c>
      <c r="K16" s="75"/>
      <c r="L16" s="75"/>
      <c r="M16" s="75">
        <v>12780</v>
      </c>
      <c r="N16" s="75"/>
      <c r="O16" s="75"/>
      <c r="P16" s="75">
        <v>8210</v>
      </c>
      <c r="Q16" s="75"/>
      <c r="R16" s="75"/>
      <c r="S16" s="75">
        <v>13305</v>
      </c>
      <c r="T16" s="75"/>
      <c r="U16" s="75"/>
      <c r="V16" s="75">
        <v>8864</v>
      </c>
      <c r="W16" s="75"/>
      <c r="X16" s="75"/>
      <c r="Y16" s="75">
        <v>10124</v>
      </c>
      <c r="Z16" s="75"/>
      <c r="AA16" s="75"/>
      <c r="AB16" s="75">
        <f t="shared" si="3"/>
        <v>104040</v>
      </c>
      <c r="AC16" s="75"/>
      <c r="AD16" s="75"/>
      <c r="AE16" s="64">
        <f t="shared" si="4"/>
        <v>13005</v>
      </c>
      <c r="AF16" s="64"/>
      <c r="AG16" s="64"/>
      <c r="AH16" s="64">
        <f t="shared" si="5"/>
        <v>4161.6000000000004</v>
      </c>
      <c r="AI16" s="64"/>
      <c r="AJ16" s="64"/>
      <c r="AK16" s="106"/>
      <c r="AL16" s="106"/>
      <c r="AM16" s="106"/>
    </row>
    <row r="17" spans="1:39" x14ac:dyDescent="0.25">
      <c r="A17" s="97" t="s">
        <v>137</v>
      </c>
      <c r="B17" s="97"/>
      <c r="C17" s="97"/>
      <c r="D17" s="75">
        <v>2318</v>
      </c>
      <c r="E17" s="75"/>
      <c r="F17" s="75"/>
      <c r="G17" s="75">
        <v>7766</v>
      </c>
      <c r="H17" s="75"/>
      <c r="I17" s="75"/>
      <c r="J17" s="75">
        <v>12322</v>
      </c>
      <c r="K17" s="75"/>
      <c r="L17" s="75"/>
      <c r="M17" s="75">
        <v>8341</v>
      </c>
      <c r="N17" s="75"/>
      <c r="O17" s="75"/>
      <c r="P17" s="75">
        <v>19348</v>
      </c>
      <c r="Q17" s="75"/>
      <c r="R17" s="75"/>
      <c r="S17" s="75">
        <v>8537</v>
      </c>
      <c r="T17" s="75"/>
      <c r="U17" s="75"/>
      <c r="V17" s="75">
        <v>3027</v>
      </c>
      <c r="W17" s="75"/>
      <c r="X17" s="75"/>
      <c r="Y17" s="75">
        <v>7868</v>
      </c>
      <c r="Z17" s="75"/>
      <c r="AA17" s="75"/>
      <c r="AB17" s="75">
        <f t="shared" si="3"/>
        <v>69527</v>
      </c>
      <c r="AC17" s="75"/>
      <c r="AD17" s="75"/>
      <c r="AE17" s="64">
        <f t="shared" si="4"/>
        <v>8690.875</v>
      </c>
      <c r="AF17" s="64"/>
      <c r="AG17" s="64"/>
      <c r="AH17" s="64">
        <f t="shared" si="5"/>
        <v>2781.08</v>
      </c>
      <c r="AI17" s="64"/>
      <c r="AJ17" s="64"/>
      <c r="AK17" s="106"/>
      <c r="AL17" s="106"/>
      <c r="AM17" s="106"/>
    </row>
    <row r="18" spans="1:39" x14ac:dyDescent="0.25">
      <c r="A18" s="97" t="s">
        <v>138</v>
      </c>
      <c r="B18" s="97"/>
      <c r="C18" s="97"/>
      <c r="D18" s="75">
        <v>3451</v>
      </c>
      <c r="E18" s="75"/>
      <c r="F18" s="75"/>
      <c r="G18" s="75">
        <v>7927</v>
      </c>
      <c r="H18" s="75"/>
      <c r="I18" s="75"/>
      <c r="J18" s="75">
        <v>19887</v>
      </c>
      <c r="K18" s="75"/>
      <c r="L18" s="75"/>
      <c r="M18" s="75">
        <v>4701</v>
      </c>
      <c r="N18" s="75"/>
      <c r="O18" s="75"/>
      <c r="P18" s="75">
        <v>9293</v>
      </c>
      <c r="Q18" s="75"/>
      <c r="R18" s="75"/>
      <c r="S18" s="75">
        <v>10372</v>
      </c>
      <c r="T18" s="75"/>
      <c r="U18" s="75"/>
      <c r="V18" s="75">
        <v>5108</v>
      </c>
      <c r="W18" s="75"/>
      <c r="X18" s="75"/>
      <c r="Y18" s="75">
        <v>4224</v>
      </c>
      <c r="Z18" s="75"/>
      <c r="AA18" s="75"/>
      <c r="AB18" s="75">
        <f t="shared" si="3"/>
        <v>64963</v>
      </c>
      <c r="AC18" s="75"/>
      <c r="AD18" s="75"/>
      <c r="AE18" s="64">
        <f t="shared" si="4"/>
        <v>8120.375</v>
      </c>
      <c r="AF18" s="64"/>
      <c r="AG18" s="64"/>
      <c r="AH18" s="64">
        <f t="shared" si="5"/>
        <v>2598.52</v>
      </c>
      <c r="AI18" s="64"/>
      <c r="AJ18" s="64"/>
      <c r="AK18" s="106"/>
      <c r="AL18" s="106"/>
      <c r="AM18" s="106"/>
    </row>
    <row r="19" spans="1:39" x14ac:dyDescent="0.25">
      <c r="A19" s="97" t="s">
        <v>147</v>
      </c>
      <c r="B19" s="97"/>
      <c r="C19" s="97"/>
      <c r="D19" s="75">
        <v>10067</v>
      </c>
      <c r="E19" s="75"/>
      <c r="F19" s="75"/>
      <c r="G19" s="75">
        <v>17776</v>
      </c>
      <c r="H19" s="75"/>
      <c r="I19" s="75"/>
      <c r="J19" s="75">
        <v>17133</v>
      </c>
      <c r="K19" s="75"/>
      <c r="L19" s="75"/>
      <c r="M19" s="75">
        <v>16653</v>
      </c>
      <c r="N19" s="75"/>
      <c r="O19" s="75"/>
      <c r="P19" s="75">
        <v>11267</v>
      </c>
      <c r="Q19" s="75"/>
      <c r="R19" s="75"/>
      <c r="S19" s="75">
        <v>21893</v>
      </c>
      <c r="T19" s="75"/>
      <c r="U19" s="75"/>
      <c r="V19" s="75">
        <v>13987</v>
      </c>
      <c r="W19" s="75"/>
      <c r="X19" s="75"/>
      <c r="Y19" s="75">
        <v>6333</v>
      </c>
      <c r="Z19" s="75"/>
      <c r="AA19" s="75"/>
      <c r="AB19" s="75">
        <f t="shared" si="3"/>
        <v>115109</v>
      </c>
      <c r="AC19" s="75"/>
      <c r="AD19" s="75"/>
      <c r="AE19" s="64">
        <f t="shared" si="4"/>
        <v>14388.625</v>
      </c>
      <c r="AF19" s="64"/>
      <c r="AG19" s="64"/>
      <c r="AH19" s="64">
        <f t="shared" si="5"/>
        <v>4604.3599999999997</v>
      </c>
      <c r="AI19" s="64"/>
      <c r="AJ19" s="64"/>
      <c r="AK19" s="106"/>
      <c r="AL19" s="106"/>
      <c r="AM19" s="106"/>
    </row>
    <row r="20" spans="1:39" x14ac:dyDescent="0.25">
      <c r="A20" s="97" t="s">
        <v>139</v>
      </c>
      <c r="B20" s="97"/>
      <c r="C20" s="97"/>
      <c r="D20" s="75">
        <v>2423</v>
      </c>
      <c r="E20" s="75"/>
      <c r="F20" s="75"/>
      <c r="G20" s="75">
        <v>1334</v>
      </c>
      <c r="H20" s="75"/>
      <c r="I20" s="75"/>
      <c r="J20" s="75">
        <v>208</v>
      </c>
      <c r="K20" s="75"/>
      <c r="L20" s="75"/>
      <c r="M20" s="75">
        <v>4781</v>
      </c>
      <c r="N20" s="75"/>
      <c r="O20" s="75"/>
      <c r="P20" s="75">
        <v>6558</v>
      </c>
      <c r="Q20" s="75"/>
      <c r="R20" s="75"/>
      <c r="S20" s="75">
        <v>11300</v>
      </c>
      <c r="T20" s="75"/>
      <c r="U20" s="75"/>
      <c r="V20" s="75">
        <v>6160</v>
      </c>
      <c r="W20" s="75"/>
      <c r="X20" s="75"/>
      <c r="Y20" s="75">
        <v>6119</v>
      </c>
      <c r="Z20" s="75"/>
      <c r="AA20" s="75"/>
      <c r="AB20" s="75">
        <f t="shared" si="3"/>
        <v>38883</v>
      </c>
      <c r="AC20" s="75"/>
      <c r="AD20" s="75"/>
      <c r="AE20" s="64">
        <f t="shared" si="4"/>
        <v>4860.375</v>
      </c>
      <c r="AF20" s="64"/>
      <c r="AG20" s="64"/>
      <c r="AH20" s="64">
        <f t="shared" si="5"/>
        <v>1555.32</v>
      </c>
      <c r="AI20" s="64"/>
      <c r="AJ20" s="64"/>
      <c r="AK20" s="106"/>
      <c r="AL20" s="106"/>
      <c r="AM20" s="106"/>
    </row>
    <row r="21" spans="1:39" ht="21.75" thickBot="1" x14ac:dyDescent="0.4">
      <c r="A21" s="103" t="s">
        <v>33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</row>
    <row r="22" spans="1:39" x14ac:dyDescent="0.25">
      <c r="A22" s="81" t="s">
        <v>22</v>
      </c>
      <c r="B22" s="82"/>
      <c r="C22" s="83"/>
      <c r="D22" s="87" t="s">
        <v>13</v>
      </c>
      <c r="E22" s="87"/>
      <c r="F22" s="87"/>
      <c r="G22" s="87" t="s">
        <v>14</v>
      </c>
      <c r="H22" s="87"/>
      <c r="I22" s="87"/>
      <c r="J22" s="87" t="s">
        <v>15</v>
      </c>
      <c r="K22" s="87"/>
      <c r="L22" s="87"/>
      <c r="M22" s="87" t="s">
        <v>16</v>
      </c>
      <c r="N22" s="87"/>
      <c r="O22" s="87"/>
      <c r="P22" s="87" t="s">
        <v>17</v>
      </c>
      <c r="Q22" s="87"/>
      <c r="R22" s="87"/>
      <c r="S22" s="87" t="s">
        <v>18</v>
      </c>
      <c r="T22" s="87"/>
      <c r="U22" s="87"/>
      <c r="V22" s="87" t="s">
        <v>19</v>
      </c>
      <c r="W22" s="87"/>
      <c r="X22" s="87"/>
      <c r="Y22" s="87" t="s">
        <v>20</v>
      </c>
      <c r="Z22" s="87"/>
      <c r="AA22" s="87"/>
      <c r="AB22" s="87" t="s">
        <v>21</v>
      </c>
      <c r="AC22" s="87"/>
      <c r="AD22" s="100"/>
      <c r="AE22" s="68" t="s">
        <v>21</v>
      </c>
      <c r="AF22" s="68"/>
      <c r="AG22" s="68"/>
      <c r="AH22" s="68" t="s">
        <v>21</v>
      </c>
      <c r="AI22" s="68"/>
      <c r="AJ22" s="68"/>
      <c r="AK22" s="68" t="s">
        <v>21</v>
      </c>
      <c r="AL22" s="68"/>
      <c r="AM22" s="68"/>
    </row>
    <row r="23" spans="1:39" x14ac:dyDescent="0.25">
      <c r="A23" s="84"/>
      <c r="B23" s="85"/>
      <c r="C23" s="86"/>
      <c r="D23" s="79" t="s">
        <v>4</v>
      </c>
      <c r="E23" s="79"/>
      <c r="F23" s="79"/>
      <c r="G23" s="79" t="s">
        <v>5</v>
      </c>
      <c r="H23" s="79"/>
      <c r="I23" s="79"/>
      <c r="J23" s="79" t="s">
        <v>6</v>
      </c>
      <c r="K23" s="79"/>
      <c r="L23" s="79"/>
      <c r="M23" s="79" t="s">
        <v>7</v>
      </c>
      <c r="N23" s="79"/>
      <c r="O23" s="79"/>
      <c r="P23" s="79" t="s">
        <v>8</v>
      </c>
      <c r="Q23" s="79"/>
      <c r="R23" s="79"/>
      <c r="S23" s="79" t="s">
        <v>9</v>
      </c>
      <c r="T23" s="79"/>
      <c r="U23" s="79"/>
      <c r="V23" s="79" t="s">
        <v>10</v>
      </c>
      <c r="W23" s="79"/>
      <c r="X23" s="79"/>
      <c r="Y23" s="79" t="s">
        <v>11</v>
      </c>
      <c r="Z23" s="79"/>
      <c r="AA23" s="79"/>
      <c r="AB23" s="79" t="s">
        <v>12</v>
      </c>
      <c r="AC23" s="79"/>
      <c r="AD23" s="107"/>
      <c r="AE23" s="61" t="s">
        <v>36</v>
      </c>
      <c r="AF23" s="61"/>
      <c r="AG23" s="61"/>
      <c r="AH23" s="61" t="s">
        <v>38</v>
      </c>
      <c r="AI23" s="61"/>
      <c r="AJ23" s="61"/>
      <c r="AK23" s="61" t="s">
        <v>43</v>
      </c>
      <c r="AL23" s="71"/>
      <c r="AM23" s="71"/>
    </row>
    <row r="24" spans="1:39" ht="21.75" thickBot="1" x14ac:dyDescent="0.4">
      <c r="A24" s="66" t="s">
        <v>34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</row>
    <row r="25" spans="1:39" x14ac:dyDescent="0.25">
      <c r="A25" s="81" t="s">
        <v>22</v>
      </c>
      <c r="B25" s="82"/>
      <c r="C25" s="83"/>
      <c r="D25" s="87" t="s">
        <v>13</v>
      </c>
      <c r="E25" s="87"/>
      <c r="F25" s="87"/>
      <c r="G25" s="87" t="s">
        <v>14</v>
      </c>
      <c r="H25" s="87"/>
      <c r="I25" s="87"/>
      <c r="J25" s="87" t="s">
        <v>15</v>
      </c>
      <c r="K25" s="87"/>
      <c r="L25" s="87"/>
      <c r="M25" s="87" t="s">
        <v>16</v>
      </c>
      <c r="N25" s="87"/>
      <c r="O25" s="87"/>
      <c r="P25" s="87" t="s">
        <v>17</v>
      </c>
      <c r="Q25" s="87"/>
      <c r="R25" s="87"/>
      <c r="S25" s="87" t="s">
        <v>18</v>
      </c>
      <c r="T25" s="87"/>
      <c r="U25" s="87"/>
      <c r="V25" s="87" t="s">
        <v>19</v>
      </c>
      <c r="W25" s="87"/>
      <c r="X25" s="87"/>
      <c r="Y25" s="87" t="s">
        <v>20</v>
      </c>
      <c r="Z25" s="87"/>
      <c r="AA25" s="87"/>
      <c r="AB25" s="87" t="s">
        <v>21</v>
      </c>
      <c r="AC25" s="87"/>
      <c r="AD25" s="100"/>
      <c r="AE25" s="68" t="s">
        <v>21</v>
      </c>
      <c r="AF25" s="68"/>
      <c r="AG25" s="68"/>
      <c r="AH25" s="68" t="s">
        <v>21</v>
      </c>
      <c r="AI25" s="68"/>
      <c r="AJ25" s="68"/>
      <c r="AK25" s="68" t="s">
        <v>21</v>
      </c>
      <c r="AL25" s="68"/>
      <c r="AM25" s="68"/>
    </row>
    <row r="26" spans="1:39" x14ac:dyDescent="0.25">
      <c r="A26" s="84"/>
      <c r="B26" s="85"/>
      <c r="C26" s="86"/>
      <c r="D26" s="79" t="s">
        <v>4</v>
      </c>
      <c r="E26" s="79"/>
      <c r="F26" s="79"/>
      <c r="G26" s="79" t="s">
        <v>5</v>
      </c>
      <c r="H26" s="79"/>
      <c r="I26" s="79"/>
      <c r="J26" s="79" t="s">
        <v>6</v>
      </c>
      <c r="K26" s="79"/>
      <c r="L26" s="79"/>
      <c r="M26" s="79" t="s">
        <v>7</v>
      </c>
      <c r="N26" s="79"/>
      <c r="O26" s="79"/>
      <c r="P26" s="79" t="s">
        <v>8</v>
      </c>
      <c r="Q26" s="79"/>
      <c r="R26" s="79"/>
      <c r="S26" s="79" t="s">
        <v>9</v>
      </c>
      <c r="T26" s="79"/>
      <c r="U26" s="79"/>
      <c r="V26" s="79" t="s">
        <v>10</v>
      </c>
      <c r="W26" s="79"/>
      <c r="X26" s="79"/>
      <c r="Y26" s="79" t="s">
        <v>11</v>
      </c>
      <c r="Z26" s="79"/>
      <c r="AA26" s="79"/>
      <c r="AB26" s="79" t="s">
        <v>12</v>
      </c>
      <c r="AC26" s="79"/>
      <c r="AD26" s="107"/>
      <c r="AE26" s="61" t="s">
        <v>36</v>
      </c>
      <c r="AF26" s="71"/>
      <c r="AG26" s="71"/>
      <c r="AH26" s="61" t="s">
        <v>38</v>
      </c>
      <c r="AI26" s="61"/>
      <c r="AJ26" s="61"/>
      <c r="AK26" s="61" t="s">
        <v>40</v>
      </c>
      <c r="AL26" s="61"/>
      <c r="AM26" s="61"/>
    </row>
    <row r="27" spans="1:39" x14ac:dyDescent="0.25">
      <c r="A27" s="97" t="s">
        <v>140</v>
      </c>
      <c r="B27" s="97"/>
      <c r="C27" s="97"/>
      <c r="D27" s="75">
        <v>0</v>
      </c>
      <c r="E27" s="75"/>
      <c r="F27" s="75"/>
      <c r="G27" s="75">
        <v>0</v>
      </c>
      <c r="H27" s="75"/>
      <c r="I27" s="75"/>
      <c r="J27" s="75">
        <v>4454</v>
      </c>
      <c r="K27" s="75"/>
      <c r="L27" s="75"/>
      <c r="M27" s="75">
        <v>946</v>
      </c>
      <c r="N27" s="75"/>
      <c r="O27" s="75"/>
      <c r="P27" s="75">
        <v>3675</v>
      </c>
      <c r="Q27" s="75"/>
      <c r="R27" s="75"/>
      <c r="S27" s="75">
        <v>5137</v>
      </c>
      <c r="T27" s="75"/>
      <c r="U27" s="75"/>
      <c r="V27" s="75">
        <v>6478</v>
      </c>
      <c r="W27" s="75"/>
      <c r="X27" s="75"/>
      <c r="Y27" s="75">
        <v>3431</v>
      </c>
      <c r="Z27" s="75"/>
      <c r="AA27" s="75"/>
      <c r="AB27" s="75">
        <f>SUM(D27:AA27)</f>
        <v>24121</v>
      </c>
      <c r="AC27" s="75"/>
      <c r="AD27" s="75"/>
      <c r="AE27" s="64">
        <f>AVERAGE(D27:AA27)</f>
        <v>3015.125</v>
      </c>
      <c r="AF27" s="64"/>
      <c r="AG27" s="64"/>
      <c r="AH27" s="64">
        <f>AB27*0.04</f>
        <v>964.84</v>
      </c>
      <c r="AI27" s="64"/>
      <c r="AJ27" s="64"/>
      <c r="AK27" s="65">
        <f>SUM(AB27:AD30)</f>
        <v>261966</v>
      </c>
      <c r="AL27" s="65"/>
      <c r="AM27" s="65"/>
    </row>
    <row r="28" spans="1:39" x14ac:dyDescent="0.25">
      <c r="A28" s="97" t="s">
        <v>141</v>
      </c>
      <c r="B28" s="97"/>
      <c r="C28" s="97"/>
      <c r="D28" s="75">
        <v>14613</v>
      </c>
      <c r="E28" s="75"/>
      <c r="F28" s="75"/>
      <c r="G28" s="75">
        <v>12724</v>
      </c>
      <c r="H28" s="75"/>
      <c r="I28" s="75"/>
      <c r="J28" s="75">
        <v>18187</v>
      </c>
      <c r="K28" s="75"/>
      <c r="L28" s="75"/>
      <c r="M28" s="75">
        <v>13702</v>
      </c>
      <c r="N28" s="75"/>
      <c r="O28" s="75"/>
      <c r="P28" s="75">
        <v>18120</v>
      </c>
      <c r="Q28" s="75"/>
      <c r="R28" s="75"/>
      <c r="S28" s="75">
        <v>11368</v>
      </c>
      <c r="T28" s="75"/>
      <c r="U28" s="75"/>
      <c r="V28" s="75">
        <v>11015</v>
      </c>
      <c r="W28" s="75"/>
      <c r="X28" s="75"/>
      <c r="Y28" s="75">
        <v>15130</v>
      </c>
      <c r="Z28" s="75"/>
      <c r="AA28" s="75"/>
      <c r="AB28" s="75">
        <f t="shared" ref="AB28:AB30" si="6">SUM(D28:AA28)</f>
        <v>114859</v>
      </c>
      <c r="AC28" s="75"/>
      <c r="AD28" s="75"/>
      <c r="AE28" s="64">
        <f t="shared" ref="AE28:AE30" si="7">AVERAGE(D28:AA28)</f>
        <v>14357.375</v>
      </c>
      <c r="AF28" s="64"/>
      <c r="AG28" s="64"/>
      <c r="AH28" s="64">
        <f t="shared" ref="AH28:AH30" si="8">AB28*0.04</f>
        <v>4594.3599999999997</v>
      </c>
      <c r="AI28" s="64"/>
      <c r="AJ28" s="64"/>
      <c r="AK28" s="65"/>
      <c r="AL28" s="65"/>
      <c r="AM28" s="65"/>
    </row>
    <row r="29" spans="1:39" x14ac:dyDescent="0.25">
      <c r="A29" s="97" t="s">
        <v>142</v>
      </c>
      <c r="B29" s="97"/>
      <c r="C29" s="97"/>
      <c r="D29" s="75">
        <v>7011</v>
      </c>
      <c r="E29" s="75"/>
      <c r="F29" s="75"/>
      <c r="G29" s="75">
        <v>6754</v>
      </c>
      <c r="H29" s="75"/>
      <c r="I29" s="75"/>
      <c r="J29" s="75">
        <v>7407</v>
      </c>
      <c r="K29" s="75"/>
      <c r="L29" s="75"/>
      <c r="M29" s="75">
        <v>13005</v>
      </c>
      <c r="N29" s="75"/>
      <c r="O29" s="75"/>
      <c r="P29" s="75">
        <v>9582</v>
      </c>
      <c r="Q29" s="75"/>
      <c r="R29" s="75"/>
      <c r="S29" s="75">
        <v>10234</v>
      </c>
      <c r="T29" s="75"/>
      <c r="U29" s="75"/>
      <c r="V29" s="75">
        <v>12575</v>
      </c>
      <c r="W29" s="75"/>
      <c r="X29" s="75"/>
      <c r="Y29" s="75">
        <v>2004</v>
      </c>
      <c r="Z29" s="75"/>
      <c r="AA29" s="75"/>
      <c r="AB29" s="75">
        <f t="shared" si="6"/>
        <v>68572</v>
      </c>
      <c r="AC29" s="75"/>
      <c r="AD29" s="75"/>
      <c r="AE29" s="64">
        <f t="shared" si="7"/>
        <v>8571.5</v>
      </c>
      <c r="AF29" s="64"/>
      <c r="AG29" s="64"/>
      <c r="AH29" s="64">
        <f t="shared" si="8"/>
        <v>2742.88</v>
      </c>
      <c r="AI29" s="64"/>
      <c r="AJ29" s="64"/>
      <c r="AK29" s="65"/>
      <c r="AL29" s="65"/>
      <c r="AM29" s="65"/>
    </row>
    <row r="30" spans="1:39" x14ac:dyDescent="0.25">
      <c r="A30" s="97" t="s">
        <v>143</v>
      </c>
      <c r="B30" s="97"/>
      <c r="C30" s="97"/>
      <c r="D30" s="75">
        <v>5581</v>
      </c>
      <c r="E30" s="75"/>
      <c r="F30" s="75"/>
      <c r="G30" s="75">
        <v>5839</v>
      </c>
      <c r="H30" s="75"/>
      <c r="I30" s="75"/>
      <c r="J30" s="75">
        <v>15535</v>
      </c>
      <c r="K30" s="75"/>
      <c r="L30" s="75"/>
      <c r="M30" s="75">
        <v>2676</v>
      </c>
      <c r="N30" s="75"/>
      <c r="O30" s="75"/>
      <c r="P30" s="75">
        <v>5612</v>
      </c>
      <c r="Q30" s="75"/>
      <c r="R30" s="75"/>
      <c r="S30" s="75">
        <v>13378</v>
      </c>
      <c r="T30" s="75"/>
      <c r="U30" s="75"/>
      <c r="V30" s="75">
        <v>968</v>
      </c>
      <c r="W30" s="75"/>
      <c r="X30" s="75"/>
      <c r="Y30" s="75">
        <v>4825</v>
      </c>
      <c r="Z30" s="75"/>
      <c r="AA30" s="75"/>
      <c r="AB30" s="75">
        <f t="shared" si="6"/>
        <v>54414</v>
      </c>
      <c r="AC30" s="75"/>
      <c r="AD30" s="75"/>
      <c r="AE30" s="64">
        <f t="shared" si="7"/>
        <v>6801.75</v>
      </c>
      <c r="AF30" s="64"/>
      <c r="AG30" s="64"/>
      <c r="AH30" s="64">
        <f t="shared" si="8"/>
        <v>2176.56</v>
      </c>
      <c r="AI30" s="64"/>
      <c r="AJ30" s="64"/>
      <c r="AK30" s="65"/>
      <c r="AL30" s="65"/>
      <c r="AM30" s="65"/>
    </row>
    <row r="31" spans="1:39" ht="21.75" thickBot="1" x14ac:dyDescent="0.4">
      <c r="A31" s="66" t="s">
        <v>35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</row>
    <row r="32" spans="1:39" x14ac:dyDescent="0.25">
      <c r="A32" s="81" t="s">
        <v>22</v>
      </c>
      <c r="B32" s="82"/>
      <c r="C32" s="83"/>
      <c r="D32" s="87" t="s">
        <v>13</v>
      </c>
      <c r="E32" s="87"/>
      <c r="F32" s="87"/>
      <c r="G32" s="87" t="s">
        <v>14</v>
      </c>
      <c r="H32" s="87"/>
      <c r="I32" s="87"/>
      <c r="J32" s="87" t="s">
        <v>15</v>
      </c>
      <c r="K32" s="87"/>
      <c r="L32" s="87"/>
      <c r="M32" s="87" t="s">
        <v>16</v>
      </c>
      <c r="N32" s="87"/>
      <c r="O32" s="87"/>
      <c r="P32" s="87" t="s">
        <v>17</v>
      </c>
      <c r="Q32" s="87"/>
      <c r="R32" s="87"/>
      <c r="S32" s="87" t="s">
        <v>18</v>
      </c>
      <c r="T32" s="87"/>
      <c r="U32" s="87"/>
      <c r="V32" s="87" t="s">
        <v>19</v>
      </c>
      <c r="W32" s="87"/>
      <c r="X32" s="87"/>
      <c r="Y32" s="87" t="s">
        <v>20</v>
      </c>
      <c r="Z32" s="87"/>
      <c r="AA32" s="87"/>
      <c r="AB32" s="87" t="s">
        <v>21</v>
      </c>
      <c r="AC32" s="87"/>
      <c r="AD32" s="100"/>
      <c r="AE32" s="68" t="s">
        <v>21</v>
      </c>
      <c r="AF32" s="68"/>
      <c r="AG32" s="68"/>
      <c r="AH32" s="68" t="s">
        <v>21</v>
      </c>
      <c r="AI32" s="68"/>
      <c r="AJ32" s="68"/>
      <c r="AK32" s="68" t="s">
        <v>21</v>
      </c>
      <c r="AL32" s="68"/>
      <c r="AM32" s="68"/>
    </row>
    <row r="33" spans="1:39" x14ac:dyDescent="0.25">
      <c r="A33" s="108"/>
      <c r="B33" s="109"/>
      <c r="C33" s="110"/>
      <c r="D33" s="79" t="s">
        <v>4</v>
      </c>
      <c r="E33" s="79"/>
      <c r="F33" s="79"/>
      <c r="G33" s="79" t="s">
        <v>5</v>
      </c>
      <c r="H33" s="79"/>
      <c r="I33" s="79"/>
      <c r="J33" s="79" t="s">
        <v>6</v>
      </c>
      <c r="K33" s="79"/>
      <c r="L33" s="79"/>
      <c r="M33" s="79" t="s">
        <v>7</v>
      </c>
      <c r="N33" s="79"/>
      <c r="O33" s="79"/>
      <c r="P33" s="79" t="s">
        <v>8</v>
      </c>
      <c r="Q33" s="79"/>
      <c r="R33" s="79"/>
      <c r="S33" s="79" t="s">
        <v>9</v>
      </c>
      <c r="T33" s="79"/>
      <c r="U33" s="79"/>
      <c r="V33" s="79" t="s">
        <v>10</v>
      </c>
      <c r="W33" s="79"/>
      <c r="X33" s="79"/>
      <c r="Y33" s="79" t="s">
        <v>11</v>
      </c>
      <c r="Z33" s="79"/>
      <c r="AA33" s="79"/>
      <c r="AB33" s="79" t="s">
        <v>12</v>
      </c>
      <c r="AC33" s="79"/>
      <c r="AD33" s="107"/>
      <c r="AE33" s="61" t="s">
        <v>36</v>
      </c>
      <c r="AF33" s="61"/>
      <c r="AG33" s="61"/>
      <c r="AH33" s="61" t="s">
        <v>38</v>
      </c>
      <c r="AI33" s="61"/>
      <c r="AJ33" s="61"/>
      <c r="AK33" s="61" t="s">
        <v>41</v>
      </c>
      <c r="AL33" s="71"/>
      <c r="AM33" s="71"/>
    </row>
    <row r="34" spans="1:39" x14ac:dyDescent="0.25">
      <c r="A34" s="97" t="s">
        <v>144</v>
      </c>
      <c r="B34" s="97"/>
      <c r="C34" s="97"/>
      <c r="D34" s="75">
        <v>7344</v>
      </c>
      <c r="E34" s="75"/>
      <c r="F34" s="75"/>
      <c r="G34" s="75">
        <v>6496</v>
      </c>
      <c r="H34" s="75"/>
      <c r="I34" s="75"/>
      <c r="J34" s="75">
        <v>3066</v>
      </c>
      <c r="K34" s="75"/>
      <c r="L34" s="75"/>
      <c r="M34" s="75">
        <v>11501</v>
      </c>
      <c r="N34" s="75"/>
      <c r="O34" s="75"/>
      <c r="P34" s="75">
        <v>12743</v>
      </c>
      <c r="Q34" s="75"/>
      <c r="R34" s="75"/>
      <c r="S34" s="75">
        <v>16826</v>
      </c>
      <c r="T34" s="75"/>
      <c r="U34" s="75"/>
      <c r="V34" s="75">
        <v>14789</v>
      </c>
      <c r="W34" s="75"/>
      <c r="X34" s="75"/>
      <c r="Y34" s="75">
        <v>6313</v>
      </c>
      <c r="Z34" s="75"/>
      <c r="AA34" s="75"/>
      <c r="AB34" s="75">
        <f>SUM(D34:AA34)</f>
        <v>79078</v>
      </c>
      <c r="AC34" s="75"/>
      <c r="AD34" s="75"/>
      <c r="AE34" s="64">
        <f>AVERAGE(D34:AA34)</f>
        <v>9884.75</v>
      </c>
      <c r="AF34" s="64"/>
      <c r="AG34" s="64"/>
      <c r="AH34" s="64">
        <f>AB34*0.04</f>
        <v>3163.12</v>
      </c>
      <c r="AI34" s="64"/>
      <c r="AJ34" s="64"/>
      <c r="AK34" s="65">
        <f>SUM(AB34:AD36)</f>
        <v>98438</v>
      </c>
      <c r="AL34" s="65"/>
      <c r="AM34" s="65"/>
    </row>
    <row r="35" spans="1:39" x14ac:dyDescent="0.25">
      <c r="A35" s="97" t="s">
        <v>145</v>
      </c>
      <c r="B35" s="97"/>
      <c r="C35" s="97"/>
      <c r="D35" s="75">
        <v>0</v>
      </c>
      <c r="E35" s="75"/>
      <c r="F35" s="75"/>
      <c r="G35" s="75">
        <v>0</v>
      </c>
      <c r="H35" s="75"/>
      <c r="I35" s="75"/>
      <c r="J35" s="75">
        <v>0</v>
      </c>
      <c r="K35" s="75"/>
      <c r="L35" s="75"/>
      <c r="M35" s="75">
        <v>0</v>
      </c>
      <c r="N35" s="75"/>
      <c r="O35" s="75"/>
      <c r="P35" s="75">
        <v>0</v>
      </c>
      <c r="Q35" s="75"/>
      <c r="R35" s="75"/>
      <c r="S35" s="75">
        <v>0</v>
      </c>
      <c r="T35" s="75"/>
      <c r="U35" s="75"/>
      <c r="V35" s="75">
        <v>6283</v>
      </c>
      <c r="W35" s="75"/>
      <c r="X35" s="75"/>
      <c r="Y35" s="75">
        <v>6374</v>
      </c>
      <c r="Z35" s="75"/>
      <c r="AA35" s="75"/>
      <c r="AB35" s="75">
        <f t="shared" ref="AB35:AB36" si="9">SUM(D35:AA35)</f>
        <v>12657</v>
      </c>
      <c r="AC35" s="75"/>
      <c r="AD35" s="75"/>
      <c r="AE35" s="64">
        <f t="shared" ref="AE35:AE36" si="10">AVERAGE(D35:AA35)</f>
        <v>1582.125</v>
      </c>
      <c r="AF35" s="64"/>
      <c r="AG35" s="64"/>
      <c r="AH35" s="64">
        <f t="shared" ref="AH35:AH36" si="11">AB35*0.04</f>
        <v>506.28000000000003</v>
      </c>
      <c r="AI35" s="64"/>
      <c r="AJ35" s="64"/>
      <c r="AK35" s="65"/>
      <c r="AL35" s="65"/>
      <c r="AM35" s="65"/>
    </row>
    <row r="36" spans="1:39" x14ac:dyDescent="0.25">
      <c r="A36" s="97" t="s">
        <v>146</v>
      </c>
      <c r="B36" s="97"/>
      <c r="C36" s="97"/>
      <c r="D36" s="75">
        <v>277</v>
      </c>
      <c r="E36" s="75"/>
      <c r="F36" s="75"/>
      <c r="G36" s="75">
        <v>577</v>
      </c>
      <c r="H36" s="75"/>
      <c r="I36" s="75"/>
      <c r="J36" s="75">
        <v>400</v>
      </c>
      <c r="K36" s="75"/>
      <c r="L36" s="75"/>
      <c r="M36" s="75">
        <v>455</v>
      </c>
      <c r="N36" s="75"/>
      <c r="O36" s="75"/>
      <c r="P36" s="75">
        <v>575</v>
      </c>
      <c r="Q36" s="75"/>
      <c r="R36" s="75"/>
      <c r="S36" s="75">
        <v>3286</v>
      </c>
      <c r="T36" s="75"/>
      <c r="U36" s="75"/>
      <c r="V36" s="75">
        <v>749</v>
      </c>
      <c r="W36" s="75"/>
      <c r="X36" s="75"/>
      <c r="Y36" s="75">
        <v>384</v>
      </c>
      <c r="Z36" s="75"/>
      <c r="AA36" s="75"/>
      <c r="AB36" s="75">
        <f t="shared" si="9"/>
        <v>6703</v>
      </c>
      <c r="AC36" s="75"/>
      <c r="AD36" s="75"/>
      <c r="AE36" s="64">
        <f t="shared" si="10"/>
        <v>837.875</v>
      </c>
      <c r="AF36" s="64"/>
      <c r="AG36" s="64"/>
      <c r="AH36" s="64">
        <f t="shared" si="11"/>
        <v>268.12</v>
      </c>
      <c r="AI36" s="64"/>
      <c r="AJ36" s="64"/>
      <c r="AK36" s="65"/>
      <c r="AL36" s="65"/>
      <c r="AM36" s="65"/>
    </row>
  </sheetData>
  <sheetProtection algorithmName="SHA-512" hashValue="Po6kBUZnQbUEoisc8bmyAOJRDJt/VOT8zsfDkTAXRieoTSxrsoEQ137dB/ln5yd6jL+SgjVrge92ftCECHNKaQ==" saltValue="xkSjIla9CsV6oYgQLb+FOA==" spinCount="100000" sheet="1" objects="1" scenarios="1" autoFilter="0"/>
  <mergeCells count="375">
    <mergeCell ref="AB36:AD36"/>
    <mergeCell ref="A36:C36"/>
    <mergeCell ref="D36:F36"/>
    <mergeCell ref="G36:I36"/>
    <mergeCell ref="J36:L36"/>
    <mergeCell ref="M36:O36"/>
    <mergeCell ref="P36:R36"/>
    <mergeCell ref="S36:U36"/>
    <mergeCell ref="V36:X36"/>
    <mergeCell ref="Y36:AA36"/>
    <mergeCell ref="AB34:AD34"/>
    <mergeCell ref="A35:C35"/>
    <mergeCell ref="D35:F35"/>
    <mergeCell ref="G35:I35"/>
    <mergeCell ref="J35:L35"/>
    <mergeCell ref="M35:O35"/>
    <mergeCell ref="P35:R35"/>
    <mergeCell ref="S35:U35"/>
    <mergeCell ref="V35:X35"/>
    <mergeCell ref="Y35:AA35"/>
    <mergeCell ref="AB35:AD35"/>
    <mergeCell ref="A34:C34"/>
    <mergeCell ref="D34:F34"/>
    <mergeCell ref="G34:I34"/>
    <mergeCell ref="J34:L34"/>
    <mergeCell ref="M34:O34"/>
    <mergeCell ref="P34:R34"/>
    <mergeCell ref="S34:U34"/>
    <mergeCell ref="V34:X34"/>
    <mergeCell ref="Y34:AA34"/>
    <mergeCell ref="AB32:AD32"/>
    <mergeCell ref="D33:F33"/>
    <mergeCell ref="G33:I33"/>
    <mergeCell ref="J33:L33"/>
    <mergeCell ref="M33:O33"/>
    <mergeCell ref="P33:R33"/>
    <mergeCell ref="S33:U33"/>
    <mergeCell ref="V33:X33"/>
    <mergeCell ref="Y33:AA33"/>
    <mergeCell ref="AB33:AD33"/>
    <mergeCell ref="A32:C33"/>
    <mergeCell ref="D32:F32"/>
    <mergeCell ref="G32:I32"/>
    <mergeCell ref="J32:L32"/>
    <mergeCell ref="M32:O32"/>
    <mergeCell ref="P32:R32"/>
    <mergeCell ref="S32:U32"/>
    <mergeCell ref="V32:X32"/>
    <mergeCell ref="Y32:AA32"/>
    <mergeCell ref="AB29:AD29"/>
    <mergeCell ref="A30:C30"/>
    <mergeCell ref="D30:F30"/>
    <mergeCell ref="G30:I30"/>
    <mergeCell ref="J30:L30"/>
    <mergeCell ref="M30:O30"/>
    <mergeCell ref="P30:R30"/>
    <mergeCell ref="S30:U30"/>
    <mergeCell ref="V30:X30"/>
    <mergeCell ref="Y30:AA30"/>
    <mergeCell ref="AB30:AD30"/>
    <mergeCell ref="A29:C29"/>
    <mergeCell ref="D29:F29"/>
    <mergeCell ref="G29:I29"/>
    <mergeCell ref="J29:L29"/>
    <mergeCell ref="M29:O29"/>
    <mergeCell ref="P29:R29"/>
    <mergeCell ref="S29:U29"/>
    <mergeCell ref="V29:X29"/>
    <mergeCell ref="Y29:AA29"/>
    <mergeCell ref="Y26:AA26"/>
    <mergeCell ref="AB26:AD26"/>
    <mergeCell ref="AB27:AD27"/>
    <mergeCell ref="A28:C28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J23:L23"/>
    <mergeCell ref="M23:O23"/>
    <mergeCell ref="P23:R23"/>
    <mergeCell ref="S23:U23"/>
    <mergeCell ref="V23:X23"/>
    <mergeCell ref="Y23:AA23"/>
    <mergeCell ref="AB23:AD23"/>
    <mergeCell ref="A25:C26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D26:F26"/>
    <mergeCell ref="G26:I26"/>
    <mergeCell ref="J26:L26"/>
    <mergeCell ref="M26:O26"/>
    <mergeCell ref="P26:R26"/>
    <mergeCell ref="S26:U26"/>
    <mergeCell ref="V26:X26"/>
    <mergeCell ref="AB19:AD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7:AD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5:AD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3:AD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1:AD11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11:C12"/>
    <mergeCell ref="D11:F11"/>
    <mergeCell ref="G11:I11"/>
    <mergeCell ref="J11:L11"/>
    <mergeCell ref="M11:O11"/>
    <mergeCell ref="P11:R11"/>
    <mergeCell ref="S11:U11"/>
    <mergeCell ref="V11:X11"/>
    <mergeCell ref="Y11:AA11"/>
    <mergeCell ref="AB9:AD9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7:AD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G6:I6"/>
    <mergeCell ref="J6:L6"/>
    <mergeCell ref="M6:O6"/>
    <mergeCell ref="P6:R6"/>
    <mergeCell ref="S6:U6"/>
    <mergeCell ref="V6:X6"/>
    <mergeCell ref="Y6:AA6"/>
    <mergeCell ref="AB6:AD6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H3:AJ3"/>
    <mergeCell ref="AE11:AG11"/>
    <mergeCell ref="A3:C4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B5:AD5"/>
    <mergeCell ref="A6:C6"/>
    <mergeCell ref="D6:F6"/>
    <mergeCell ref="AH33:AJ33"/>
    <mergeCell ref="AH34:AJ34"/>
    <mergeCell ref="AH35:AJ35"/>
    <mergeCell ref="AH36:AJ36"/>
    <mergeCell ref="AH20:AJ20"/>
    <mergeCell ref="AE32:AG32"/>
    <mergeCell ref="AE33:AG33"/>
    <mergeCell ref="AE34:AG34"/>
    <mergeCell ref="AE35:AG35"/>
    <mergeCell ref="AE36:AG36"/>
    <mergeCell ref="AE26:AG26"/>
    <mergeCell ref="AE27:AG27"/>
    <mergeCell ref="AE28:AG28"/>
    <mergeCell ref="AE29:AG29"/>
    <mergeCell ref="AE30:AG30"/>
    <mergeCell ref="AE22:AG22"/>
    <mergeCell ref="AE23:AG23"/>
    <mergeCell ref="AE20:AG20"/>
    <mergeCell ref="AK34:AM36"/>
    <mergeCell ref="AH22:AJ22"/>
    <mergeCell ref="AH25:AJ25"/>
    <mergeCell ref="AK11:AM11"/>
    <mergeCell ref="AK12:AM12"/>
    <mergeCell ref="AK26:AM26"/>
    <mergeCell ref="AH11:AJ11"/>
    <mergeCell ref="AH4:AJ4"/>
    <mergeCell ref="AH5:AJ5"/>
    <mergeCell ref="AH6:AJ6"/>
    <mergeCell ref="AH7:AJ7"/>
    <mergeCell ref="AH8:AJ8"/>
    <mergeCell ref="AH9:AJ9"/>
    <mergeCell ref="AH12:AJ12"/>
    <mergeCell ref="AH13:AJ13"/>
    <mergeCell ref="AH14:AJ14"/>
    <mergeCell ref="AH15:AJ15"/>
    <mergeCell ref="AH16:AJ16"/>
    <mergeCell ref="AH17:AJ17"/>
    <mergeCell ref="AH18:AJ18"/>
    <mergeCell ref="AH19:AJ19"/>
    <mergeCell ref="AK33:AM33"/>
    <mergeCell ref="AK13:AM20"/>
    <mergeCell ref="AK4:AM4"/>
    <mergeCell ref="AK5:AM9"/>
    <mergeCell ref="A2:AM2"/>
    <mergeCell ref="A1:AM1"/>
    <mergeCell ref="AK3:AM3"/>
    <mergeCell ref="A10:AM10"/>
    <mergeCell ref="A21:AM21"/>
    <mergeCell ref="AK22:AM22"/>
    <mergeCell ref="AK23:AM23"/>
    <mergeCell ref="A24:AM24"/>
    <mergeCell ref="AE12:AG12"/>
    <mergeCell ref="AE13:AG13"/>
    <mergeCell ref="AE14:AG14"/>
    <mergeCell ref="AE15:AG15"/>
    <mergeCell ref="AE16:AG16"/>
    <mergeCell ref="AE17:AG17"/>
    <mergeCell ref="AE18:AG18"/>
    <mergeCell ref="AE19:AG19"/>
    <mergeCell ref="AE4:AG4"/>
    <mergeCell ref="AE3:AG3"/>
    <mergeCell ref="AE5:AG5"/>
    <mergeCell ref="AE6:AG6"/>
    <mergeCell ref="AE7:AG7"/>
    <mergeCell ref="AE8:AG8"/>
    <mergeCell ref="AE9:AG9"/>
    <mergeCell ref="AK25:AM25"/>
    <mergeCell ref="AK27:AM30"/>
    <mergeCell ref="A31:AM31"/>
    <mergeCell ref="AK32:AM32"/>
    <mergeCell ref="AE25:AG25"/>
    <mergeCell ref="AH23:AJ23"/>
    <mergeCell ref="AH26:AJ26"/>
    <mergeCell ref="AH27:AJ27"/>
    <mergeCell ref="AH28:AJ28"/>
    <mergeCell ref="AH29:AJ29"/>
    <mergeCell ref="AH30:AJ30"/>
    <mergeCell ref="AH32:AJ32"/>
    <mergeCell ref="A22:C23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D23:F23"/>
    <mergeCell ref="G23:I2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u F O a U m s R + Q G l A A A A 9 Q A A A B I A H A B D b 2 5 m a W c v U G F j a 2 F n Z S 5 4 b W w g o h g A K K A U A A A A A A A A A A A A A A A A A A A A A A A A A A A A h Y 8 x D o I w G I W v Q r r T l h o T J D 9 l c H G Q x G h i X E m p 0 A j F t M V y N w e P 5 B X E K O r m + L 7 3 D e / d r z f I h r Y J L t J Y 1 e k U R Z i i Q G r R l U p X K e r d M Y x R x m F T i F N R y W C U t U 0 G W 6 a o d u 6 c E O K 9 x 3 6 G O 1 M R R m l E D v l 6 J 2 r Z F u g j q / 9 y q L R 1 h R Y S c d i / x n C G F x T P Y 4 Y p k I l B r v S 3 Z + P c Z / s D Y d k 3 r j e S 1 y Z c b Y F M E c j 7 A n 8 A U E s D B B Q A A g A I A L h T m l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4 U 5 p S K I p H u A 4 A A A A R A A A A E w A c A E Z v c m 1 1 b G F z L 1 N l Y 3 R p b 2 4 x L m 0 g o h g A K K A U A A A A A A A A A A A A A A A A A A A A A A A A A A A A K 0 5 N L s n M z 1 M I h t C G 1 g B Q S w E C L Q A U A A I A C A C 4 U 5 p S a x H 5 A a U A A A D 1 A A A A E g A A A A A A A A A A A A A A A A A A A A A A Q 2 9 u Z m l n L 1 B h Y 2 t h Z 2 U u e G 1 s U E s B A i 0 A F A A C A A g A u F O a U g / K 6 a u k A A A A 6 Q A A A B M A A A A A A A A A A A A A A A A A 8 Q A A A F t D b 2 5 0 Z W 5 0 X 1 R 5 c G V z X S 5 4 b W x Q S w E C L Q A U A A I A C A C 4 U 5 p S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G V D Y 3 4 2 + N U S e g v b d y S G H d w A A A A A C A A A A A A A Q Z g A A A A E A A C A A A A A 4 P e Y F Z m 3 7 Y V m / d o e 9 f r y n / d r l 3 L c 5 o i U 4 0 V c b r G a 4 D Q A A A A A O g A A A A A I A A C A A A A D f q + / k Q 0 0 o / g 8 p G M v P J Q A X W t S t b N q f O H W H C g t T 1 + N A 3 V A A A A D K K a M i 3 / I w X m W J K X / y 8 9 u E + U n 4 n r a l b n n 9 7 w 7 P K K B 9 t Y K N L S P 6 X Y S + 0 h r 2 o V T x W I d 1 Z p 0 Q f E 2 h w I t 4 k t y 5 r C k e t g / a z q N B i 7 G z w Q d h T f u + 1 k A A A A C I L v 7 a U m B m H K M e g 9 5 5 5 l l 2 q / P w Y k F x t Z 4 9 1 H 5 D K F V Y 5 c R y a C 8 l z n m U B k o H 4 A Y F l D R n 7 Q P E X P 0 h y f 8 3 n C 3 q Z G B r < / D a t a M a s h u p > 
</file>

<file path=customXml/itemProps1.xml><?xml version="1.0" encoding="utf-8"?>
<ds:datastoreItem xmlns:ds="http://schemas.openxmlformats.org/officeDocument/2006/customXml" ds:itemID="{2FA2B691-6416-4199-AC86-A39A306653D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Ukupan pojedinačni poredak</vt:lpstr>
      <vt:lpstr>Ukupan ekipni poredak</vt:lpstr>
      <vt:lpstr>Peti razredi</vt:lpstr>
      <vt:lpstr>Šesti razredi</vt:lpstr>
      <vt:lpstr>Sedmi razredi</vt:lpstr>
      <vt:lpstr>Osmi razredi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2021-04-18T14:14:08Z</dcterms:created>
  <dcterms:modified xsi:type="dcterms:W3CDTF">2021-04-26T14:01:47Z</dcterms:modified>
</cp:coreProperties>
</file>